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uisd\Downloads\"/>
    </mc:Choice>
  </mc:AlternateContent>
  <xr:revisionPtr revIDLastSave="0" documentId="13_ncr:1_{E904AF3A-9743-4681-AA90-87EB8B264B10}" xr6:coauthVersionLast="47" xr6:coauthVersionMax="47" xr10:uidLastSave="{00000000-0000-0000-0000-000000000000}"/>
  <workbookProtection workbookAlgorithmName="SHA-512" workbookHashValue="hdjxN7+qDpr/xf/Fro/DCJQRfyZ0Ztmstkq0uOvTMFInhviOVAkYnO15w7aMmH8IiZrMvEbR3lLBHLT93EZmFg==" workbookSaltValue="QGlR0fqYnjczhUvN8xa8rQ==" workbookSpinCount="100000" lockStructure="1"/>
  <bookViews>
    <workbookView xWindow="20370" yWindow="-120" windowWidth="20730" windowHeight="11040" xr2:uid="{00000000-000D-0000-FFFF-FFFF00000000}"/>
  </bookViews>
  <sheets>
    <sheet name="Acta" sheetId="1" r:id="rId1"/>
    <sheet name="Hoja2" sheetId="7" state="hidden" r:id="rId2"/>
    <sheet name="Hoja3" sheetId="8" r:id="rId3"/>
    <sheet name="Docentes actuales por nivel" sheetId="2" r:id="rId4"/>
    <sheet name="INSTRUCCIONES y ABREVIATURAS" sheetId="9" r:id="rId5"/>
    <sheet name="Hoja1" sheetId="5" state="hidden" r:id="rId6"/>
  </sheets>
  <definedNames>
    <definedName name="_xlnm._FilterDatabase" localSheetId="3" hidden="1">'Docentes actuales por nivel'!$A$7:$J$7</definedName>
    <definedName name="Z_F6D5DC63_586D_4FA0_8A8D_FB8E286145E4_.wvu.FilterData" localSheetId="3" hidden="1">'Docentes actuales por nivel'!$A$7:$J$7</definedName>
  </definedNames>
  <calcPr calcId="191029"/>
  <customWorkbookViews>
    <customWorkbookView name="Usuario - Vista personalizada" guid="{F6D5DC63-586D-4FA0-8A8D-FB8E286145E4}" mergeInterval="0" personalView="1" maximized="1" xWindow="-8" yWindow="-8" windowWidth="1382" windowHeight="784"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9" roundtripDataSignature="AMtx7mjQ1tG5+liZU6BwPL/7QU206x74Vg=="/>
    </ext>
  </extLst>
</workbook>
</file>

<file path=xl/calcChain.xml><?xml version="1.0" encoding="utf-8"?>
<calcChain xmlns="http://schemas.openxmlformats.org/spreadsheetml/2006/main">
  <c r="AC49" i="1" l="1"/>
  <c r="AC50" i="1"/>
  <c r="AC52" i="1"/>
  <c r="AB49" i="1"/>
  <c r="AB50" i="1"/>
  <c r="AB52" i="1"/>
  <c r="D48" i="1"/>
  <c r="P47" i="1"/>
  <c r="P48" i="1"/>
  <c r="P49" i="1"/>
  <c r="P50" i="1"/>
  <c r="P51" i="1"/>
  <c r="D46" i="1"/>
  <c r="W52" i="1"/>
  <c r="X52" i="1"/>
  <c r="Z52" i="1" s="1"/>
  <c r="Y52" i="1"/>
  <c r="AE52" i="1"/>
  <c r="Y47" i="1"/>
  <c r="Y48" i="1"/>
  <c r="Y49" i="1"/>
  <c r="Y50" i="1"/>
  <c r="Z50" i="1" s="1"/>
  <c r="Y51" i="1"/>
  <c r="X47" i="1"/>
  <c r="Z47" i="1" s="1"/>
  <c r="X48" i="1"/>
  <c r="X49" i="1"/>
  <c r="X50" i="1"/>
  <c r="X51" i="1"/>
  <c r="W47" i="1"/>
  <c r="W48" i="1"/>
  <c r="W49" i="1"/>
  <c r="W50" i="1"/>
  <c r="W51" i="1"/>
  <c r="T47" i="1"/>
  <c r="T48" i="1"/>
  <c r="T49" i="1"/>
  <c r="T50" i="1"/>
  <c r="T51" i="1"/>
  <c r="T46" i="1"/>
  <c r="P46" i="1"/>
  <c r="M47" i="1"/>
  <c r="M48" i="1"/>
  <c r="M49" i="1"/>
  <c r="M50" i="1"/>
  <c r="M51" i="1"/>
  <c r="M46" i="1"/>
  <c r="J48" i="1"/>
  <c r="J49" i="1"/>
  <c r="J50" i="1"/>
  <c r="J51" i="1"/>
  <c r="J46" i="1"/>
  <c r="G47" i="1"/>
  <c r="G48" i="1"/>
  <c r="G49" i="1"/>
  <c r="G50" i="1"/>
  <c r="G51" i="1"/>
  <c r="G46" i="1"/>
  <c r="Z51" i="1" l="1"/>
  <c r="AB51" i="1" s="1"/>
  <c r="AC51" i="1" s="1"/>
  <c r="Z49" i="1"/>
  <c r="Z48" i="1"/>
  <c r="B112" i="1"/>
  <c r="A112" i="1"/>
  <c r="A113" i="1"/>
  <c r="P88" i="1" l="1"/>
  <c r="D47" i="1" l="1"/>
  <c r="D49" i="1"/>
  <c r="D50" i="1"/>
  <c r="D51" i="1"/>
  <c r="AB30" i="1"/>
  <c r="AB31" i="1"/>
  <c r="AB32" i="1"/>
  <c r="AB33" i="1"/>
  <c r="AB34" i="1"/>
  <c r="AB35" i="1"/>
  <c r="AB36" i="1"/>
  <c r="AB37" i="1"/>
  <c r="AB38" i="1"/>
  <c r="AB39" i="1"/>
  <c r="AB40" i="1"/>
  <c r="U30" i="1"/>
  <c r="Y30" i="1" s="1"/>
  <c r="AA30" i="1" s="1"/>
  <c r="U31" i="1"/>
  <c r="Y31" i="1" s="1"/>
  <c r="AA31" i="1" s="1"/>
  <c r="U32" i="1"/>
  <c r="Y32" i="1" s="1"/>
  <c r="AA32" i="1" s="1"/>
  <c r="U33" i="1"/>
  <c r="Y33" i="1" s="1"/>
  <c r="AA33" i="1" s="1"/>
  <c r="U34" i="1"/>
  <c r="Y34" i="1" s="1"/>
  <c r="AA34" i="1" s="1"/>
  <c r="U35" i="1"/>
  <c r="Y35" i="1" s="1"/>
  <c r="AA35" i="1" s="1"/>
  <c r="U36" i="1"/>
  <c r="Y36" i="1" s="1"/>
  <c r="AA36" i="1" s="1"/>
  <c r="U37" i="1"/>
  <c r="Y37" i="1" s="1"/>
  <c r="AA37" i="1" s="1"/>
  <c r="U38" i="1"/>
  <c r="Y38" i="1" s="1"/>
  <c r="AA38" i="1" s="1"/>
  <c r="U39" i="1"/>
  <c r="Y39" i="1" s="1"/>
  <c r="AA39" i="1" s="1"/>
  <c r="U40" i="1"/>
  <c r="Y40" i="1" s="1"/>
  <c r="AA40" i="1" s="1"/>
  <c r="W39" i="1"/>
  <c r="S39" i="1"/>
  <c r="P39" i="1"/>
  <c r="M39" i="1"/>
  <c r="J39" i="1"/>
  <c r="G39" i="1"/>
  <c r="D39" i="1"/>
  <c r="W38" i="1"/>
  <c r="S38" i="1"/>
  <c r="P38" i="1"/>
  <c r="M38" i="1"/>
  <c r="J38" i="1"/>
  <c r="G38" i="1"/>
  <c r="D38" i="1"/>
  <c r="S30" i="1"/>
  <c r="S31" i="1"/>
  <c r="S32" i="1"/>
  <c r="S33" i="1"/>
  <c r="S34" i="1"/>
  <c r="S35" i="1"/>
  <c r="S36" i="1"/>
  <c r="S37" i="1"/>
  <c r="S40" i="1"/>
  <c r="P30" i="1"/>
  <c r="P31" i="1"/>
  <c r="P32" i="1"/>
  <c r="P33" i="1"/>
  <c r="P34" i="1"/>
  <c r="P35" i="1"/>
  <c r="P36" i="1"/>
  <c r="P37" i="1"/>
  <c r="P40" i="1"/>
  <c r="M30" i="1"/>
  <c r="M31" i="1"/>
  <c r="M32" i="1"/>
  <c r="M33" i="1"/>
  <c r="M34" i="1"/>
  <c r="M35" i="1"/>
  <c r="M36" i="1"/>
  <c r="M37" i="1"/>
  <c r="M40" i="1"/>
  <c r="J30" i="1"/>
  <c r="J31" i="1"/>
  <c r="J32" i="1"/>
  <c r="J33" i="1"/>
  <c r="J34" i="1"/>
  <c r="J35" i="1"/>
  <c r="J36" i="1"/>
  <c r="J37" i="1"/>
  <c r="J40" i="1"/>
  <c r="G30" i="1"/>
  <c r="G31" i="1"/>
  <c r="G32" i="1"/>
  <c r="G33" i="1"/>
  <c r="G34" i="1"/>
  <c r="G35" i="1"/>
  <c r="G36" i="1"/>
  <c r="G37" i="1"/>
  <c r="G40" i="1"/>
  <c r="D30" i="1"/>
  <c r="D31" i="1"/>
  <c r="D32" i="1"/>
  <c r="D33" i="1"/>
  <c r="D34" i="1"/>
  <c r="D35" i="1"/>
  <c r="D36" i="1"/>
  <c r="D37" i="1"/>
  <c r="D40" i="1"/>
  <c r="S29" i="1"/>
  <c r="P29" i="1"/>
  <c r="M29" i="1"/>
  <c r="J29" i="1"/>
  <c r="G29" i="1" l="1"/>
  <c r="D29" i="1"/>
  <c r="X41" i="1"/>
  <c r="Z41" i="1"/>
  <c r="U41" i="1"/>
  <c r="E41" i="1"/>
  <c r="F41" i="1"/>
  <c r="H41" i="1"/>
  <c r="I41" i="1"/>
  <c r="K41" i="1"/>
  <c r="L41" i="1"/>
  <c r="N41" i="1"/>
  <c r="O41" i="1"/>
  <c r="Q41" i="1"/>
  <c r="R41" i="1"/>
  <c r="T41" i="1"/>
  <c r="C41" i="1"/>
  <c r="B111" i="1"/>
  <c r="A111" i="1"/>
  <c r="W40" i="1" l="1"/>
  <c r="W37" i="1"/>
  <c r="W36" i="1"/>
  <c r="W35" i="1"/>
  <c r="W34" i="1"/>
  <c r="W33" i="1"/>
  <c r="W32" i="1"/>
  <c r="W31" i="1"/>
  <c r="W30" i="1"/>
  <c r="AB29" i="1"/>
  <c r="W29" i="1"/>
  <c r="U29" i="1"/>
  <c r="Y29" i="1" s="1"/>
  <c r="P41" i="1"/>
  <c r="G41" i="1"/>
  <c r="S41" i="1" l="1"/>
  <c r="D41" i="1"/>
  <c r="Y41" i="1"/>
  <c r="J41" i="1"/>
  <c r="W41" i="1"/>
  <c r="M41" i="1"/>
  <c r="AB41" i="1"/>
  <c r="AA29" i="1"/>
  <c r="A108" i="1"/>
  <c r="A109" i="1"/>
  <c r="A110" i="1"/>
  <c r="A107" i="1"/>
  <c r="B108" i="1"/>
  <c r="B109" i="1"/>
  <c r="B110" i="1"/>
  <c r="B113" i="1"/>
  <c r="B107" i="1"/>
  <c r="AA41" i="1" l="1"/>
  <c r="Q53" i="1" l="1"/>
  <c r="R53" i="1"/>
  <c r="S53" i="1"/>
  <c r="U53" i="1"/>
  <c r="V53" i="1"/>
  <c r="AD53" i="1" l="1"/>
  <c r="AE47" i="1"/>
  <c r="AE48" i="1"/>
  <c r="AE46" i="1"/>
  <c r="AA53" i="1"/>
  <c r="AE53" i="1" l="1"/>
  <c r="Y46" i="1"/>
  <c r="Y53" i="1" s="1"/>
  <c r="AB47" i="1"/>
  <c r="AC47" i="1" s="1"/>
  <c r="AB48" i="1"/>
  <c r="AC48" i="1" s="1"/>
  <c r="X46" i="1"/>
  <c r="W46" i="1"/>
  <c r="E53" i="1"/>
  <c r="F53" i="1"/>
  <c r="H53" i="1"/>
  <c r="I53" i="1"/>
  <c r="K53" i="1"/>
  <c r="L53" i="1"/>
  <c r="N53" i="1"/>
  <c r="O53" i="1"/>
  <c r="C53" i="1"/>
  <c r="D53" i="1"/>
  <c r="Z46" i="1" l="1"/>
  <c r="AB46" i="1" s="1"/>
  <c r="G53" i="1"/>
  <c r="W53" i="1"/>
  <c r="T53" i="1"/>
  <c r="J53" i="1"/>
  <c r="M53" i="1"/>
  <c r="X53" i="1"/>
  <c r="AB53" i="1" l="1"/>
  <c r="AC46" i="1"/>
  <c r="AC53" i="1" s="1"/>
  <c r="Z53" i="1"/>
  <c r="B85" i="1"/>
  <c r="P53" i="1"/>
  <c r="O83" i="1" l="1"/>
  <c r="J86" i="1" s="1"/>
  <c r="J83" i="1"/>
  <c r="I83" i="1"/>
  <c r="H83" i="1"/>
  <c r="G83" i="1"/>
  <c r="F83" i="1"/>
  <c r="E83" i="1"/>
  <c r="D83" i="1"/>
  <c r="C83" i="1"/>
  <c r="K82" i="1"/>
  <c r="L82" i="1" s="1"/>
  <c r="P82" i="1" s="1"/>
  <c r="K81" i="1"/>
  <c r="L81" i="1" s="1"/>
  <c r="K80" i="1"/>
  <c r="L80" i="1" s="1"/>
  <c r="P80" i="1" s="1"/>
  <c r="K79" i="1"/>
  <c r="L79" i="1" s="1"/>
  <c r="K78" i="1"/>
  <c r="L78" i="1" s="1"/>
  <c r="P78" i="1" s="1"/>
  <c r="K77" i="1"/>
  <c r="L77" i="1" s="1"/>
  <c r="K76" i="1"/>
  <c r="L76" i="1" s="1"/>
  <c r="P76" i="1" s="1"/>
  <c r="K75" i="1"/>
  <c r="L75" i="1" s="1"/>
  <c r="K74" i="1"/>
  <c r="L74" i="1" s="1"/>
  <c r="P74" i="1" s="1"/>
  <c r="K73" i="1"/>
  <c r="L73" i="1" s="1"/>
  <c r="K72" i="1"/>
  <c r="L72" i="1" s="1"/>
  <c r="P72" i="1" s="1"/>
  <c r="K71" i="1"/>
  <c r="L71" i="1" s="1"/>
  <c r="P71" i="1" s="1"/>
  <c r="K70" i="1"/>
  <c r="L70" i="1" s="1"/>
  <c r="P70" i="1" s="1"/>
  <c r="K69" i="1"/>
  <c r="L69" i="1" s="1"/>
  <c r="K68" i="1"/>
  <c r="L68" i="1" s="1"/>
  <c r="P68" i="1" s="1"/>
  <c r="K67" i="1"/>
  <c r="L67" i="1" s="1"/>
  <c r="P67" i="1" s="1"/>
  <c r="K66" i="1"/>
  <c r="L66" i="1" s="1"/>
  <c r="K65" i="1"/>
  <c r="L65" i="1" s="1"/>
  <c r="P65" i="1" s="1"/>
  <c r="K64" i="1"/>
  <c r="L64" i="1" s="1"/>
  <c r="P64" i="1" s="1"/>
  <c r="K63" i="1"/>
  <c r="N69" i="1" l="1"/>
  <c r="P69" i="1"/>
  <c r="N73" i="1"/>
  <c r="P73" i="1"/>
  <c r="N75" i="1"/>
  <c r="P75" i="1"/>
  <c r="N77" i="1"/>
  <c r="P77" i="1"/>
  <c r="N79" i="1"/>
  <c r="P79" i="1"/>
  <c r="N81" i="1"/>
  <c r="P81" i="1"/>
  <c r="K83" i="1"/>
  <c r="B86" i="1"/>
  <c r="L63" i="1"/>
  <c r="P63" i="1" s="1"/>
  <c r="N64" i="1"/>
  <c r="M64" i="1"/>
  <c r="N66" i="1"/>
  <c r="P66" i="1"/>
  <c r="M66" i="1"/>
  <c r="N70" i="1"/>
  <c r="M70" i="1"/>
  <c r="M74" i="1"/>
  <c r="N74" i="1"/>
  <c r="M78" i="1"/>
  <c r="N78" i="1"/>
  <c r="M82" i="1"/>
  <c r="N82" i="1"/>
  <c r="M68" i="1"/>
  <c r="N68" i="1"/>
  <c r="M72" i="1"/>
  <c r="N72" i="1"/>
  <c r="M76" i="1"/>
  <c r="N76" i="1"/>
  <c r="M80" i="1"/>
  <c r="N80" i="1"/>
  <c r="N65" i="1"/>
  <c r="N67" i="1"/>
  <c r="N71" i="1"/>
  <c r="M65" i="1"/>
  <c r="M67" i="1"/>
  <c r="M69" i="1"/>
  <c r="M71" i="1"/>
  <c r="M73" i="1"/>
  <c r="M75" i="1"/>
  <c r="M77" i="1"/>
  <c r="M79" i="1"/>
  <c r="M81" i="1"/>
  <c r="M63" i="1" l="1"/>
  <c r="M83" i="1" s="1"/>
  <c r="L83" i="1"/>
  <c r="J87" i="1" s="1"/>
  <c r="P87" i="1" s="1"/>
  <c r="P86" i="1" s="1"/>
  <c r="P89" i="1" s="1"/>
  <c r="N63" i="1"/>
  <c r="N83" i="1" s="1"/>
  <c r="P83" i="1"/>
</calcChain>
</file>

<file path=xl/sharedStrings.xml><?xml version="1.0" encoding="utf-8"?>
<sst xmlns="http://schemas.openxmlformats.org/spreadsheetml/2006/main" count="375" uniqueCount="259">
  <si>
    <t>Código:</t>
  </si>
  <si>
    <t xml:space="preserve">Versión </t>
  </si>
  <si>
    <t xml:space="preserve">Fecha de Aprobación: </t>
  </si>
  <si>
    <t>Páginas: 1 de 2</t>
  </si>
  <si>
    <t xml:space="preserve">AJUSTE DE PLANTA DE PERSONAL DOCENTE </t>
  </si>
  <si>
    <t>MUNICIPIO</t>
  </si>
  <si>
    <t>IED</t>
  </si>
  <si>
    <t>ACTA No.</t>
  </si>
  <si>
    <t>Fecha:</t>
  </si>
  <si>
    <t>Hora de Inicio:</t>
  </si>
  <si>
    <t>Hora de Finalización:</t>
  </si>
  <si>
    <t>ASISTENTES A LA REUNION</t>
  </si>
  <si>
    <t>Nombre</t>
  </si>
  <si>
    <t>Dependencia</t>
  </si>
  <si>
    <t>Rector EE</t>
  </si>
  <si>
    <t>OBJETIVO DE LA REUNIÓN</t>
  </si>
  <si>
    <t>TEMAS TRATADOS</t>
  </si>
  <si>
    <t>ANALISIS Y CUNCLUSIONES</t>
  </si>
  <si>
    <t>Cuadro resumen por sede</t>
  </si>
  <si>
    <t>SEDE</t>
  </si>
  <si>
    <t>ZONA_SEDE</t>
  </si>
  <si>
    <t>PREESCOLAR</t>
  </si>
  <si>
    <t>TOTAL MATRICULA</t>
  </si>
  <si>
    <t>Grupos Jornada Única</t>
  </si>
  <si>
    <t>Total Docentes Actuales</t>
  </si>
  <si>
    <t>Total Balance</t>
  </si>
  <si>
    <t>HORAS EXTRAS</t>
  </si>
  <si>
    <t>Distribución grados e intensidad horaria</t>
  </si>
  <si>
    <t>MINUTOS POR PERIODO ACADEMICO EN SEC. Y MEDIA</t>
  </si>
  <si>
    <t>NUMERO DE PERIODOS ACADEMICOS POR DOCENTE</t>
  </si>
  <si>
    <t>GRADO</t>
  </si>
  <si>
    <t>6º</t>
  </si>
  <si>
    <t>7º</t>
  </si>
  <si>
    <t>8º</t>
  </si>
  <si>
    <t>9º</t>
  </si>
  <si>
    <t>10º</t>
  </si>
  <si>
    <t>11º</t>
  </si>
  <si>
    <t>12º</t>
  </si>
  <si>
    <t>13º</t>
  </si>
  <si>
    <t>HR.</t>
  </si>
  <si>
    <t>AD.</t>
  </si>
  <si>
    <t>DR.</t>
  </si>
  <si>
    <t>DA.</t>
  </si>
  <si>
    <t>N/E.</t>
  </si>
  <si>
    <t>MATRICULA</t>
  </si>
  <si>
    <t>AREAS</t>
  </si>
  <si>
    <t>Intensidad Horaria Semanal</t>
  </si>
  <si>
    <t>CIENCIAS ECONOMICAS Y POLITICAS</t>
  </si>
  <si>
    <t>CIENCIAS NATURALES FÍSICA</t>
  </si>
  <si>
    <t>CIENCIAS NATURALES QUÍMICA</t>
  </si>
  <si>
    <t>CIENCIAS NATURALES Y EDUCACIÓN AMBIENTAL</t>
  </si>
  <si>
    <t>CIENCIAS SOCIALES</t>
  </si>
  <si>
    <t>EDUCACIÓN ARTÍSTICA - ARTES ESCENICAS</t>
  </si>
  <si>
    <t>EDUCACIÓN ARTÍSTICA - ARTES PLÁSTICAS</t>
  </si>
  <si>
    <t>EDUCACIÓN ARTÍSTICA - DANZAS</t>
  </si>
  <si>
    <t>EDUCACIÓN ARTÍSTICA - DIBUJO</t>
  </si>
  <si>
    <t>EDUCACIÓN ARTÍSTICA - MÚSICA</t>
  </si>
  <si>
    <t>EDUCACIÓN ÉTICA Y EN VALORES</t>
  </si>
  <si>
    <t>EDUCACIÓN FÍSICA, RECREACIÓN Y DEPORTE</t>
  </si>
  <si>
    <t>EDUCACIÓN RELIGIOSA</t>
  </si>
  <si>
    <t>FILOSOFIA</t>
  </si>
  <si>
    <t>HUMANIDADES Y LENGUA CASTELLANA</t>
  </si>
  <si>
    <t>IDIOMA EXTRANJERO INGLÉS</t>
  </si>
  <si>
    <t>MATEMÁTICAS</t>
  </si>
  <si>
    <t>TECNOLOGÍA E INFORMÁTICA</t>
  </si>
  <si>
    <t>OPCIONALES</t>
  </si>
  <si>
    <t>TECNICAS</t>
  </si>
  <si>
    <t>Total</t>
  </si>
  <si>
    <t>Resumen Secundaria</t>
  </si>
  <si>
    <t>Coordinadores requeridos por el Establecimiento Educativo</t>
  </si>
  <si>
    <t>Docentes Actuales</t>
  </si>
  <si>
    <t>Horas Extras</t>
  </si>
  <si>
    <t>Docentes Requeridos</t>
  </si>
  <si>
    <t>Balance</t>
  </si>
  <si>
    <t>Compromisos</t>
  </si>
  <si>
    <t>Fecha Límite de Cumplimiento</t>
  </si>
  <si>
    <t>Responsable(s)</t>
  </si>
  <si>
    <t xml:space="preserve">Nombre </t>
  </si>
  <si>
    <t>Cargo</t>
  </si>
  <si>
    <t>Firma</t>
  </si>
  <si>
    <r>
      <t xml:space="preserve">HR. </t>
    </r>
    <r>
      <rPr>
        <sz val="8"/>
        <color theme="1"/>
        <rFont val="Arial"/>
        <family val="2"/>
      </rPr>
      <t>HORAS REQUERIDAS</t>
    </r>
  </si>
  <si>
    <r>
      <t>HE.</t>
    </r>
    <r>
      <rPr>
        <sz val="8"/>
        <color theme="1"/>
        <rFont val="Arial"/>
        <family val="2"/>
      </rPr>
      <t xml:space="preserve"> HORAS EXTRAS</t>
    </r>
  </si>
  <si>
    <r>
      <t xml:space="preserve">AD. </t>
    </r>
    <r>
      <rPr>
        <sz val="8"/>
        <color theme="1"/>
        <rFont val="Arial"/>
        <family val="2"/>
      </rPr>
      <t>ASIGNACIÓN POR DOCENTES</t>
    </r>
  </si>
  <si>
    <r>
      <t xml:space="preserve">DA. </t>
    </r>
    <r>
      <rPr>
        <sz val="8"/>
        <color theme="1"/>
        <rFont val="Arial"/>
        <family val="2"/>
      </rPr>
      <t>DOCENTES ACTUALES</t>
    </r>
  </si>
  <si>
    <r>
      <t xml:space="preserve">DR. </t>
    </r>
    <r>
      <rPr>
        <sz val="8"/>
        <color theme="1"/>
        <rFont val="Arial"/>
        <family val="2"/>
      </rPr>
      <t xml:space="preserve">DOCENTES REQUERIDOS </t>
    </r>
  </si>
  <si>
    <r>
      <t xml:space="preserve">N/E. </t>
    </r>
    <r>
      <rPr>
        <sz val="8"/>
        <color theme="1"/>
        <rFont val="Arial"/>
        <family val="2"/>
      </rPr>
      <t>NECESIDADES O EXCEDENTES</t>
    </r>
  </si>
  <si>
    <t>Horas Extras Jornada Unica</t>
  </si>
  <si>
    <t>Grupos norma</t>
  </si>
  <si>
    <t>Grupo atendidos</t>
  </si>
  <si>
    <t>Población atendida en el Establecimiento Educativo en preescolar y primaria</t>
  </si>
  <si>
    <t>Docente Orientador</t>
  </si>
  <si>
    <t>Nombre del docente</t>
  </si>
  <si>
    <t>No</t>
  </si>
  <si>
    <t>No Cedula</t>
  </si>
  <si>
    <t xml:space="preserve">Nivel </t>
  </si>
  <si>
    <t>Area del perfil</t>
  </si>
  <si>
    <t>Sede donde labora</t>
  </si>
  <si>
    <t>Grupo atendidos total por sedes</t>
  </si>
  <si>
    <t>Total general por grados</t>
  </si>
  <si>
    <t>TOTAL MATRICULA POR SEDES</t>
  </si>
  <si>
    <t>Total Docentes Requeridos por sedes</t>
  </si>
  <si>
    <t>Población atendida en el Establecimiento Educativo en secundaria y media</t>
  </si>
  <si>
    <t>Listado de Docentes y Directivos Docentes actuales</t>
  </si>
  <si>
    <t>Vinculacion</t>
  </si>
  <si>
    <t>Total Docentes Requeridos Media Academica</t>
  </si>
  <si>
    <t>Total Docentes Requeridos con Media Tecnica</t>
  </si>
  <si>
    <t xml:space="preserve">Total Docentes Requeridos </t>
  </si>
  <si>
    <t>No estudiantes en 6°</t>
  </si>
  <si>
    <t>No estudiantes en 7°</t>
  </si>
  <si>
    <t>No estudiantes en 8°</t>
  </si>
  <si>
    <t>No estudiantes en 9°</t>
  </si>
  <si>
    <t>No estudiantes en 10°</t>
  </si>
  <si>
    <r>
      <rPr>
        <b/>
        <u/>
        <sz val="8"/>
        <color theme="1"/>
        <rFont val="Arial"/>
        <family val="2"/>
      </rPr>
      <t>Total Matricula (Preescolar + Primaria + Secundaria)</t>
    </r>
    <r>
      <rPr>
        <b/>
        <sz val="8"/>
        <color theme="1"/>
        <rFont val="Arial"/>
        <family val="2"/>
      </rPr>
      <t>:</t>
    </r>
  </si>
  <si>
    <t>No estudiantes en 11°</t>
  </si>
  <si>
    <t>RURAL</t>
  </si>
  <si>
    <t>Grupo atendidos Propuesto</t>
  </si>
  <si>
    <t>Grupo atendidos Media tecnica Propuesto</t>
  </si>
  <si>
    <t>Grupo atendidos Propuestos</t>
  </si>
  <si>
    <t>Grupo atendidos Media Academica Propuesto</t>
  </si>
  <si>
    <t>Grupo atendidos Media tecnica Propuestos</t>
  </si>
  <si>
    <t>Grupo atendidos Media Academica Propuestos</t>
  </si>
  <si>
    <t>No.GRUPOS CONCERTADOS</t>
  </si>
  <si>
    <t>VINCULACIONES</t>
  </si>
  <si>
    <t>NIVEL</t>
  </si>
  <si>
    <t>AREAS DE PERFIL</t>
  </si>
  <si>
    <t>PROPIEDAD</t>
  </si>
  <si>
    <t>PRESCOLAR</t>
  </si>
  <si>
    <t>PROV VACANTE DEFINITIVA</t>
  </si>
  <si>
    <t>PRIMARIA</t>
  </si>
  <si>
    <t>PROV VACANTE TEMPORAL</t>
  </si>
  <si>
    <t>SECUNDARIA Y MEDIA</t>
  </si>
  <si>
    <t>PERIODO DE PRUEBA</t>
  </si>
  <si>
    <t>NO APLICA</t>
  </si>
  <si>
    <t>CARGO</t>
  </si>
  <si>
    <t>DOCENTE DE AULA</t>
  </si>
  <si>
    <t>RECTOR</t>
  </si>
  <si>
    <t>DIRECTOR RURAL</t>
  </si>
  <si>
    <t>DOCENTE ORIENTADOR</t>
  </si>
  <si>
    <t>COORDINADOR</t>
  </si>
  <si>
    <t>ABREVIATURA</t>
  </si>
  <si>
    <t>SIGNIFICADO</t>
  </si>
  <si>
    <t xml:space="preserve">HR. </t>
  </si>
  <si>
    <t>HORAS REQUERIDAS</t>
  </si>
  <si>
    <t xml:space="preserve">AD. </t>
  </si>
  <si>
    <t>ASIGNACIÓN POR DOCENTES</t>
  </si>
  <si>
    <t>DOCENTES REQUERIDOS</t>
  </si>
  <si>
    <t xml:space="preserve">DA. </t>
  </si>
  <si>
    <t>DOCENTES ACTUALES</t>
  </si>
  <si>
    <t xml:space="preserve">N/E. </t>
  </si>
  <si>
    <t>NECESIDADES O EXCEDENTES</t>
  </si>
  <si>
    <t>Docentes nombrados en el E.E</t>
  </si>
  <si>
    <t>Docentes que se requieren para atender el numero de grupos propuesto por el E.E</t>
  </si>
  <si>
    <t>Es la diferencia entre entre docentes requeridos y docentes actuales</t>
  </si>
  <si>
    <t>Son los grupos que la norma permite atender por grado</t>
  </si>
  <si>
    <t>Son las horas requeridas para cubrir la asignacion academica</t>
  </si>
  <si>
    <t>Director de Nucleo Educativo</t>
  </si>
  <si>
    <t>Director Rural</t>
  </si>
  <si>
    <t>Profesional universitario</t>
  </si>
  <si>
    <t>Sede 1</t>
  </si>
  <si>
    <t>Sede 2</t>
  </si>
  <si>
    <t>Sede 3</t>
  </si>
  <si>
    <t>Sede 4</t>
  </si>
  <si>
    <t>Sede 5</t>
  </si>
  <si>
    <t>Sede 6</t>
  </si>
  <si>
    <t>Sede 7</t>
  </si>
  <si>
    <t>Sede 8</t>
  </si>
  <si>
    <t>Sede 9</t>
  </si>
  <si>
    <t>CORREO ELECTRONICO INSTITUCIONAL:</t>
  </si>
  <si>
    <t>DIRECCION</t>
  </si>
  <si>
    <t>ZONA</t>
  </si>
  <si>
    <t>URBANA</t>
  </si>
  <si>
    <t>Sede 10</t>
  </si>
  <si>
    <t>Sede 11</t>
  </si>
  <si>
    <t>Sede 12</t>
  </si>
  <si>
    <t>NUMERO ESTUDIANTES PREESCOLAR</t>
  </si>
  <si>
    <t xml:space="preserve"> NUMERO ESTUDIANTES 1°</t>
  </si>
  <si>
    <t xml:space="preserve"> NUMERO ESTUDIANTES 2°</t>
  </si>
  <si>
    <t xml:space="preserve"> NUMERO ESTUDIANTES 3°</t>
  </si>
  <si>
    <t xml:space="preserve"> NUMERO ESTUDIANTES 4°</t>
  </si>
  <si>
    <t xml:space="preserve"> NUMERO ESTUDIANTES 5°</t>
  </si>
  <si>
    <t>GRUPOS AUTORIZADOS POR SED</t>
  </si>
  <si>
    <t>Grupos Jornada Única por Sedes Autorizados por SED</t>
  </si>
  <si>
    <t>JORNADA NOCTURNA</t>
  </si>
  <si>
    <t>EDUCACIÓN  ÉTICA Y EN VALORES</t>
  </si>
  <si>
    <t xml:space="preserve"> EDUCACIÓN ARTÍSTICA - ARTES PLÁSTICAS</t>
  </si>
  <si>
    <t xml:space="preserve"> EDUCACIÓN ARTÍSTICA - DANZAS</t>
  </si>
  <si>
    <t xml:space="preserve">FILOSOFIA </t>
  </si>
  <si>
    <t>MATEMÁTICAS - ESTADISTICA - LOGICA DEL PENSAMIENTO</t>
  </si>
  <si>
    <t>TECNICAS PECUARIA - AGRICOLA</t>
  </si>
  <si>
    <t>OPCIONALES - EMPRENDIMIENTO</t>
  </si>
  <si>
    <t>HUMANIDADES Y LENGUA CASTELLANA - HABILIDADES COMUNICATIVAS</t>
  </si>
  <si>
    <t>NOVEDADES PREESCOLAR Y PRIMARIA</t>
  </si>
  <si>
    <t>NOVEDADES BASICA Y MEDIA</t>
  </si>
  <si>
    <t>COMPROMISOS DE LAS NOVEDADES</t>
  </si>
  <si>
    <t>H. Extras Comp. planta</t>
  </si>
  <si>
    <t>H. Extras J.Unica sec y media</t>
  </si>
  <si>
    <t>Total H. Extras (compl+unica)</t>
  </si>
  <si>
    <t>ESTADO ACTUAL DE PLANTA DOCENTE Y DE DIRECTIVOS DOCENTES</t>
  </si>
  <si>
    <t xml:space="preserve">INSTITUCION EDUCATIVA  </t>
  </si>
  <si>
    <t xml:space="preserve">ACTA DE ESTUDIO TECNICO DE DOCENTES Y DIRECTIVOS DOCENTES PRESENTES EN EL E.E </t>
  </si>
  <si>
    <t>MACRO PROCESO DE TALENTO HUMANO</t>
  </si>
  <si>
    <t>PROCESO DE ADMINISTRACIÓN DE PLANTA DE DOCENTES Y DIRECTIVOS DOCENTES POR TALENTO HUMANO EN LAS IE</t>
  </si>
  <si>
    <t>ACTA DE ESTUDIO TECNICO DE PLANTA PERSONAL DOCENTE Y DIRECTIVO DOCENTE</t>
  </si>
  <si>
    <t>Funcionario SED (Of. de Cobertura).</t>
  </si>
  <si>
    <t>Funcionario SED (Of. de planeacion).</t>
  </si>
  <si>
    <t>Funcionario SED (Of. de Calidad).</t>
  </si>
  <si>
    <t>Funcionario SED (Of. de Personal).</t>
  </si>
  <si>
    <t>Funcionario SED (Of. de Financiera).</t>
  </si>
  <si>
    <t>Funcionario SED (Director de Nucleo).</t>
  </si>
  <si>
    <t xml:space="preserve"> </t>
  </si>
  <si>
    <t>CONTACTO</t>
  </si>
  <si>
    <t>Analizar con el correspondiente Directivo Docente Rector de la Institución, la matricula reportada, grupos según capacidad de la infraestructura, aplicación de Modelos Educativos, con el fin de determinar los cargos docentes de aula y directivos docentes requeridos para la vigencia 2023, igualmente determinar horas extras necesarias para completitud de la asignacion académica del 2023, recursos financiados con recursos del Sistema General de Participaciones (SGP).</t>
  </si>
  <si>
    <t>1) Determinar la Matricula oficial del Establecimiento Educativo.
2) Ajustar el número de grupos de la matrícula SIMAT, según capacidad instalada (Docentes e  infraestructura).
3) Verificar el tipo de aprobación de la media técnica y académica según corresponda. 
4) Revisar el plan de estudios de EE 
5) Determinar la cantidad de docentes y horas extras requerida para atender esos grupos, articulacion del SENA y para coordinadores de ser requeridas.
6) Establecer las horas requeridas para jornada única. (S/A)
7) Definir los docentes sin asignacion académica especificando área, especialidad según estudios realizados, titulo obtenido, identificando nombres y apellidos, número de cédula.                                                                                                                                                                                                                                                                                                                                                   8). Identificacion y proyeccion de docentes con sus respectivos perfiles que salgan por retiro forzoso para poder proyectar sus reemplazos oportunamente.                                                                                                  9) identificar y dar tramite de posibles cambios de perfiles para el nombramiento de futuros docentes para el E.E.</t>
  </si>
  <si>
    <t>Capacidad instalada</t>
  </si>
  <si>
    <t>Tradicional, escuela nueva, post primaria, media rural, aceleracion del aprendizaje, etc</t>
  </si>
  <si>
    <t>SEDE y MODELO EDUCATIVO</t>
  </si>
  <si>
    <t>Modelo educativo (ME)</t>
  </si>
  <si>
    <t>No de Aulas</t>
  </si>
  <si>
    <t>Depende del numero de aulas y docentes con que cuenta el E.E</t>
  </si>
  <si>
    <r>
      <t xml:space="preserve">DR. </t>
    </r>
    <r>
      <rPr>
        <sz val="9"/>
        <color theme="1"/>
        <rFont val="Arial"/>
        <family val="2"/>
      </rPr>
      <t xml:space="preserve"> </t>
    </r>
  </si>
  <si>
    <r>
      <t>HE.</t>
    </r>
    <r>
      <rPr>
        <sz val="9"/>
        <color theme="1"/>
        <rFont val="Arial"/>
        <family val="2"/>
      </rPr>
      <t xml:space="preserve"> </t>
    </r>
  </si>
  <si>
    <t>Aulas disponible y aptas para atender la poblacion estudiantil</t>
  </si>
  <si>
    <t>NUMERO DE AULAS</t>
  </si>
  <si>
    <t>Nombre de la sede y ME utilizado</t>
  </si>
  <si>
    <t>No Grupo JU</t>
  </si>
  <si>
    <t>Numero de grupos atendidos en jornada unica</t>
  </si>
  <si>
    <t>Tiitulo</t>
  </si>
  <si>
    <t>Observacion</t>
  </si>
  <si>
    <t xml:space="preserve">Desplegar las alternativas y tomar una de las cuatro (Propiedad, vacante definitiva, vacante temporal y periodo de prueba) </t>
  </si>
  <si>
    <t>Desplegar las alternativas y tomar una de las cuatro (Preescolar, Primaria, Secundaria y media y No aplica para directivos docentes)</t>
  </si>
  <si>
    <t>Desplegar las alternativas y tomar una de las areas donde se desempeña el docente</t>
  </si>
  <si>
    <t>Desplegar las alternativas y tomar</t>
  </si>
  <si>
    <t>Sede donde se desempeña el docente o directivo docente</t>
  </si>
  <si>
    <t>Cualquiera que pueda afectar la el desarrollo de la asignacion academica</t>
  </si>
  <si>
    <t>Titulo del pregrado</t>
  </si>
  <si>
    <t>Con base en el reporte de matrícula se procederá a ponderar los criterios técnicos para establecer la relación alumno / docente y alumno / grupo, teniendo en cuenta la capacidad instalada y modelos educativos trabajados en cada uno de los establecimientos educativos de acuerdo con los niveles, las áreas y especialidades. Concluyendo que:</t>
  </si>
  <si>
    <t>CELDAS EN AMARILLO</t>
  </si>
  <si>
    <t>Estas celdas son las que deben ser llenadas</t>
  </si>
  <si>
    <t>CELDAS EN BLANCO</t>
  </si>
  <si>
    <t>Estas celdas son las que no deben ser llenadas</t>
  </si>
  <si>
    <t xml:space="preserve">Deben reportarse novedades de docentes que tengan inconvenientes para trabajar la asignacion academica, ya sea por traslado, retiro forzoso, enfermedad recurrente, fallecimiento, permiso sindical, comisiones o sin asignacion academica; ademas se deben aclarar los grupos atendidos en jornada unica </t>
  </si>
  <si>
    <t>NOVEDADES SECUNDARIA Y MEDIA</t>
  </si>
  <si>
    <t>Deben reportarse novedades de docentes que tengan inconvenientes para trabajar la asignacion academica, ya sea por traslado, retiro forzoso, enfermedad recurrente, fallecimiento, permiso sindical, comisiones o sin asignacion academica; ademas se deben aclarar los grupos atendidos en jornada unica, articulacion y de jornada nocturnas (se debe mencionar cuantos docentes con medio tiempo tienen asignacion academica en esta jornada)</t>
  </si>
  <si>
    <t>HOJA DE DOCENTES ACTUALES POR NIVEL</t>
  </si>
  <si>
    <t>HOJA DEL ACTA</t>
  </si>
  <si>
    <t>Celdas de No estudiantes</t>
  </si>
  <si>
    <t>Se debe reportar el numero de estudiantes atendidos fisicamente en el aula y matriculados en el SIMAT</t>
  </si>
  <si>
    <t>Se coloca el nombre de la sede y el modelo educativo para determinar el numero de grupos a atender</t>
  </si>
  <si>
    <t>Docentes Actuales - DA</t>
  </si>
  <si>
    <t>Docentes Requeridos - DR</t>
  </si>
  <si>
    <t>Son los grupos que se pueden atender por grado, dependen de la capacidad instalada disponible (numero de aulas disponibles y docentes actuales)</t>
  </si>
  <si>
    <t>Se reporta la intensidad horaria extablecida en la asignacion academica por grado</t>
  </si>
  <si>
    <t>Numero de grupos acordados por el comite en los grados establecidos en resolucion para ser atendidos en jornada unica</t>
  </si>
  <si>
    <t>Estos dependen de lo extablecido por la norma vigente y la capacidad instalada en el E.E</t>
  </si>
  <si>
    <t>No Grupo JU Autorizados</t>
  </si>
  <si>
    <t>Resultado del analisis del estudio con el cual se tomaran las medidas requeridas según cada E.E</t>
  </si>
  <si>
    <t>Titulo pregrado</t>
  </si>
  <si>
    <t>Observaciones</t>
  </si>
  <si>
    <t>ESCOGER LA UBICACIÓN DE LA SEDE: URBANA O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</si>
</sst>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18" x14ac:knownFonts="1">
    <font>
      <sz val="11"/>
      <color theme="1"/>
      <name val="Arial"/>
    </font>
    <font>
      <sz val="8"/>
      <color theme="1"/>
      <name val="Arial Narrow"/>
      <family val="2"/>
    </font>
    <font>
      <b/>
      <sz val="8"/>
      <color theme="1"/>
      <name val="Arial"/>
      <family val="2"/>
    </font>
    <font>
      <sz val="11"/>
      <color theme="1"/>
      <name val="Arial"/>
      <family val="2"/>
    </font>
    <font>
      <sz val="10"/>
      <color theme="1"/>
      <name val="Arial"/>
      <family val="2"/>
    </font>
    <font>
      <b/>
      <sz val="10"/>
      <color theme="1"/>
      <name val="Arial"/>
      <family val="2"/>
    </font>
    <font>
      <sz val="11"/>
      <name val="Arial"/>
      <family val="2"/>
    </font>
    <font>
      <b/>
      <sz val="8"/>
      <color theme="1"/>
      <name val="Arial"/>
      <family val="2"/>
    </font>
    <font>
      <sz val="8"/>
      <color theme="1"/>
      <name val="Arial"/>
      <family val="2"/>
    </font>
    <font>
      <sz val="8"/>
      <color rgb="FF000000"/>
      <name val="Arial"/>
      <family val="2"/>
    </font>
    <font>
      <b/>
      <sz val="11"/>
      <color theme="1"/>
      <name val="Arial"/>
      <family val="2"/>
    </font>
    <font>
      <b/>
      <sz val="10"/>
      <name val="Arial"/>
      <family val="2"/>
    </font>
    <font>
      <b/>
      <sz val="11"/>
      <name val="Arial"/>
      <family val="2"/>
    </font>
    <font>
      <b/>
      <u/>
      <sz val="8"/>
      <color theme="1"/>
      <name val="Arial"/>
      <family val="2"/>
    </font>
    <font>
      <sz val="11"/>
      <color theme="1"/>
      <name val="Arial"/>
      <family val="2"/>
    </font>
    <font>
      <sz val="11"/>
      <color rgb="FF000000"/>
      <name val="Arial"/>
      <family val="2"/>
    </font>
    <font>
      <sz val="9"/>
      <color theme="1"/>
      <name val="Arial"/>
      <family val="2"/>
    </font>
    <font>
      <b/>
      <sz val="9"/>
      <color theme="1"/>
      <name val="Arial"/>
      <family val="2"/>
    </font>
  </fonts>
  <fills count="17">
    <fill>
      <patternFill patternType="none"/>
    </fill>
    <fill>
      <patternFill patternType="gray125"/>
    </fill>
    <fill>
      <patternFill patternType="solid">
        <fgColor theme="6"/>
        <bgColor theme="6"/>
      </patternFill>
    </fill>
    <fill>
      <patternFill patternType="solid">
        <fgColor rgb="FFBFBFBF"/>
        <bgColor rgb="FFBFBFBF"/>
      </patternFill>
    </fill>
    <fill>
      <patternFill patternType="solid">
        <fgColor rgb="FF7F7F7F"/>
        <bgColor rgb="FF7F7F7F"/>
      </patternFill>
    </fill>
    <fill>
      <patternFill patternType="solid">
        <fgColor rgb="FFA5A5A5"/>
        <bgColor rgb="FFA5A5A5"/>
      </patternFill>
    </fill>
    <fill>
      <patternFill patternType="solid">
        <fgColor rgb="FFD8D8D8"/>
        <bgColor rgb="FFD8D8D8"/>
      </patternFill>
    </fill>
    <fill>
      <patternFill patternType="solid">
        <fgColor rgb="FFFFFF00"/>
        <bgColor indexed="64"/>
      </patternFill>
    </fill>
    <fill>
      <patternFill patternType="solid">
        <fgColor theme="1" tint="0.499984740745262"/>
        <bgColor indexed="64"/>
      </patternFill>
    </fill>
    <fill>
      <patternFill patternType="solid">
        <fgColor rgb="FFFFFF00"/>
        <bgColor rgb="FFFFD965"/>
      </patternFill>
    </fill>
    <fill>
      <patternFill patternType="solid">
        <fgColor rgb="FFFFFFFF"/>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39997558519241921"/>
        <bgColor rgb="FFA5A5A5"/>
      </patternFill>
    </fill>
    <fill>
      <patternFill patternType="solid">
        <fgColor rgb="FF92D050"/>
        <bgColor indexed="64"/>
      </patternFill>
    </fill>
    <fill>
      <patternFill patternType="solid">
        <fgColor rgb="FFFFFF00"/>
        <bgColor theme="6"/>
      </patternFill>
    </fill>
    <fill>
      <patternFill patternType="solid">
        <fgColor rgb="FF00B0F0"/>
        <bgColor rgb="FFFFD965"/>
      </patternFill>
    </fill>
  </fills>
  <borders count="64">
    <border>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bottom/>
      <diagonal/>
    </border>
    <border>
      <left/>
      <right style="thin">
        <color rgb="FF000000"/>
      </right>
      <top/>
      <bottom/>
      <diagonal/>
    </border>
    <border>
      <left/>
      <right/>
      <top style="thin">
        <color rgb="FF000000"/>
      </top>
      <bottom/>
      <diagonal/>
    </border>
    <border>
      <left style="double">
        <color rgb="FF000000"/>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ck">
        <color indexed="64"/>
      </left>
      <right style="thick">
        <color indexed="64"/>
      </right>
      <top style="thick">
        <color indexed="64"/>
      </top>
      <bottom style="thick">
        <color indexed="64"/>
      </bottom>
      <diagonal/>
    </border>
    <border>
      <left style="thick">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rgb="FF000000"/>
      </left>
      <right/>
      <top style="thin">
        <color indexed="64"/>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style="medium">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indexed="64"/>
      </left>
      <right style="thin">
        <color indexed="64"/>
      </right>
      <top/>
      <bottom style="thin">
        <color indexed="64"/>
      </bottom>
      <diagonal/>
    </border>
    <border>
      <left style="medium">
        <color rgb="FF000000"/>
      </left>
      <right style="medium">
        <color rgb="FF000000"/>
      </right>
      <top/>
      <bottom/>
      <diagonal/>
    </border>
    <border>
      <left style="medium">
        <color indexed="64"/>
      </left>
      <right/>
      <top style="medium">
        <color indexed="64"/>
      </top>
      <bottom/>
      <diagonal/>
    </border>
  </borders>
  <cellStyleXfs count="3">
    <xf numFmtId="0" fontId="0" fillId="0" borderId="0"/>
    <xf numFmtId="0" fontId="3" fillId="0" borderId="21"/>
    <xf numFmtId="41" fontId="14" fillId="0" borderId="0" applyFont="0" applyFill="0" applyBorder="0" applyAlignment="0" applyProtection="0"/>
  </cellStyleXfs>
  <cellXfs count="300">
    <xf numFmtId="0" fontId="0" fillId="0" borderId="0" xfId="0"/>
    <xf numFmtId="0" fontId="4" fillId="2" borderId="4" xfId="0" applyFont="1" applyFill="1" applyBorder="1" applyAlignment="1">
      <alignment vertical="center" wrapText="1"/>
    </xf>
    <xf numFmtId="0" fontId="4" fillId="2" borderId="10" xfId="0" applyFont="1" applyFill="1" applyBorder="1" applyAlignment="1">
      <alignment vertical="center" wrapText="1"/>
    </xf>
    <xf numFmtId="0" fontId="4" fillId="2" borderId="45" xfId="0" applyFont="1" applyFill="1" applyBorder="1" applyAlignment="1">
      <alignment vertical="center" wrapText="1"/>
    </xf>
    <xf numFmtId="0" fontId="4" fillId="7" borderId="38" xfId="0" applyFont="1" applyFill="1" applyBorder="1" applyAlignment="1" applyProtection="1">
      <alignment horizontal="left" wrapText="1"/>
      <protection locked="0"/>
    </xf>
    <xf numFmtId="1" fontId="4" fillId="7" borderId="38" xfId="0" applyNumberFormat="1" applyFont="1" applyFill="1" applyBorder="1" applyAlignment="1" applyProtection="1">
      <alignment horizontal="center" wrapText="1"/>
      <protection locked="0"/>
    </xf>
    <xf numFmtId="0" fontId="4" fillId="7" borderId="38" xfId="0" applyFont="1" applyFill="1" applyBorder="1" applyAlignment="1" applyProtection="1">
      <alignment horizontal="center" vertical="center" wrapText="1"/>
      <protection locked="0"/>
    </xf>
    <xf numFmtId="0" fontId="4" fillId="7" borderId="37" xfId="0" applyFont="1" applyFill="1" applyBorder="1" applyAlignment="1" applyProtection="1">
      <alignment horizontal="left" wrapText="1"/>
      <protection locked="0"/>
    </xf>
    <xf numFmtId="1" fontId="4" fillId="7" borderId="37" xfId="0" applyNumberFormat="1" applyFont="1" applyFill="1" applyBorder="1" applyAlignment="1" applyProtection="1">
      <alignment horizontal="center" wrapText="1"/>
      <protection locked="0"/>
    </xf>
    <xf numFmtId="0" fontId="4" fillId="7" borderId="37" xfId="0" applyFont="1" applyFill="1" applyBorder="1" applyAlignment="1" applyProtection="1">
      <alignment horizontal="center" vertical="center" wrapText="1"/>
      <protection locked="0"/>
    </xf>
    <xf numFmtId="0" fontId="5" fillId="7" borderId="37" xfId="0" applyFont="1" applyFill="1" applyBorder="1" applyAlignment="1" applyProtection="1">
      <alignment horizontal="center" vertical="center" wrapText="1"/>
      <protection locked="0"/>
    </xf>
    <xf numFmtId="164" fontId="4" fillId="0" borderId="38" xfId="0" applyNumberFormat="1" applyFont="1" applyBorder="1" applyAlignment="1">
      <alignment horizontal="center" wrapText="1"/>
    </xf>
    <xf numFmtId="1" fontId="4" fillId="0" borderId="38" xfId="0" applyNumberFormat="1" applyFont="1" applyBorder="1" applyAlignment="1">
      <alignment horizontal="center" wrapText="1"/>
    </xf>
    <xf numFmtId="1" fontId="4" fillId="0" borderId="37" xfId="0" applyNumberFormat="1" applyFont="1" applyBorder="1" applyAlignment="1">
      <alignment horizontal="center" wrapText="1"/>
    </xf>
    <xf numFmtId="0" fontId="7" fillId="4" borderId="30" xfId="0" applyFont="1" applyFill="1" applyBorder="1" applyAlignment="1" applyProtection="1">
      <alignment horizontal="center"/>
      <protection locked="0"/>
    </xf>
    <xf numFmtId="0" fontId="7" fillId="4" borderId="21" xfId="0" applyFont="1" applyFill="1" applyBorder="1" applyAlignment="1" applyProtection="1">
      <alignment horizontal="center"/>
      <protection locked="0"/>
    </xf>
    <xf numFmtId="1" fontId="7" fillId="5" borderId="21" xfId="0" applyNumberFormat="1" applyFont="1" applyFill="1" applyBorder="1" applyAlignment="1" applyProtection="1">
      <alignment horizontal="center" vertical="center" textRotation="90"/>
      <protection locked="0"/>
    </xf>
    <xf numFmtId="1" fontId="7" fillId="5" borderId="46" xfId="0" applyNumberFormat="1" applyFont="1" applyFill="1" applyBorder="1" applyAlignment="1" applyProtection="1">
      <alignment horizontal="center" vertical="center" textRotation="90"/>
      <protection locked="0"/>
    </xf>
    <xf numFmtId="1" fontId="8" fillId="5" borderId="21" xfId="0" applyNumberFormat="1" applyFont="1" applyFill="1" applyBorder="1" applyAlignment="1" applyProtection="1">
      <alignment vertical="center" textRotation="90"/>
      <protection locked="0"/>
    </xf>
    <xf numFmtId="1" fontId="8" fillId="5" borderId="21" xfId="0" applyNumberFormat="1" applyFont="1" applyFill="1" applyBorder="1" applyAlignment="1" applyProtection="1">
      <alignment horizontal="center" vertical="center" textRotation="90"/>
      <protection locked="0"/>
    </xf>
    <xf numFmtId="1" fontId="7" fillId="5" borderId="46" xfId="0" applyNumberFormat="1" applyFont="1" applyFill="1" applyBorder="1" applyAlignment="1" applyProtection="1">
      <alignment horizontal="center" vertical="center" textRotation="90" wrapText="1"/>
      <protection locked="0"/>
    </xf>
    <xf numFmtId="1" fontId="8" fillId="6" borderId="21" xfId="0" applyNumberFormat="1" applyFont="1" applyFill="1" applyBorder="1" applyAlignment="1" applyProtection="1">
      <alignment horizontal="center" vertical="center" textRotation="90"/>
      <protection locked="0"/>
    </xf>
    <xf numFmtId="1" fontId="7" fillId="6" borderId="40" xfId="0" applyNumberFormat="1" applyFont="1" applyFill="1" applyBorder="1" applyAlignment="1" applyProtection="1">
      <alignment horizontal="center" vertical="center" textRotation="90"/>
      <protection locked="0"/>
    </xf>
    <xf numFmtId="1" fontId="7" fillId="6" borderId="40" xfId="0" applyNumberFormat="1" applyFont="1" applyFill="1" applyBorder="1" applyAlignment="1" applyProtection="1">
      <alignment horizontal="center" vertical="center" textRotation="90" wrapText="1"/>
      <protection locked="0"/>
    </xf>
    <xf numFmtId="1" fontId="8" fillId="5" borderId="40" xfId="0" applyNumberFormat="1" applyFont="1" applyFill="1" applyBorder="1" applyAlignment="1" applyProtection="1">
      <alignment horizontal="center" vertical="center" textRotation="90"/>
      <protection locked="0"/>
    </xf>
    <xf numFmtId="1" fontId="8" fillId="6" borderId="40" xfId="0" applyNumberFormat="1" applyFont="1" applyFill="1" applyBorder="1" applyAlignment="1" applyProtection="1">
      <alignment horizontal="center" vertical="center" textRotation="90"/>
      <protection locked="0"/>
    </xf>
    <xf numFmtId="1" fontId="7" fillId="5" borderId="40" xfId="0" applyNumberFormat="1" applyFont="1" applyFill="1" applyBorder="1" applyAlignment="1" applyProtection="1">
      <alignment horizontal="center" vertical="center" textRotation="90"/>
      <protection locked="0"/>
    </xf>
    <xf numFmtId="0" fontId="3" fillId="0" borderId="0" xfId="0" applyFont="1" applyProtection="1">
      <protection locked="0"/>
    </xf>
    <xf numFmtId="1" fontId="7" fillId="5" borderId="40" xfId="0" applyNumberFormat="1" applyFont="1" applyFill="1" applyBorder="1" applyAlignment="1" applyProtection="1">
      <alignment horizontal="center" vertical="center" textRotation="90" wrapText="1"/>
      <protection locked="0"/>
    </xf>
    <xf numFmtId="0" fontId="4" fillId="0" borderId="0" xfId="0" applyFont="1" applyProtection="1">
      <protection locked="0"/>
    </xf>
    <xf numFmtId="3" fontId="4" fillId="7" borderId="38" xfId="0" applyNumberFormat="1" applyFont="1" applyFill="1" applyBorder="1" applyAlignment="1" applyProtection="1">
      <alignment horizontal="center" wrapText="1"/>
      <protection locked="0"/>
    </xf>
    <xf numFmtId="0" fontId="4" fillId="7" borderId="38" xfId="0" applyFont="1" applyFill="1" applyBorder="1" applyAlignment="1" applyProtection="1">
      <alignment horizontal="center" wrapText="1"/>
      <protection locked="0"/>
    </xf>
    <xf numFmtId="164" fontId="4" fillId="7" borderId="38" xfId="0" applyNumberFormat="1" applyFont="1" applyFill="1" applyBorder="1" applyAlignment="1" applyProtection="1">
      <alignment horizontal="center" wrapText="1"/>
      <protection locked="0"/>
    </xf>
    <xf numFmtId="3" fontId="4" fillId="7" borderId="37" xfId="0" applyNumberFormat="1" applyFont="1" applyFill="1" applyBorder="1" applyAlignment="1" applyProtection="1">
      <alignment horizontal="center" wrapText="1"/>
      <protection locked="0"/>
    </xf>
    <xf numFmtId="0" fontId="4" fillId="7" borderId="37" xfId="0" applyFont="1" applyFill="1" applyBorder="1" applyAlignment="1" applyProtection="1">
      <alignment horizontal="center" wrapText="1"/>
      <protection locked="0"/>
    </xf>
    <xf numFmtId="164" fontId="4" fillId="7" borderId="37" xfId="0" applyNumberFormat="1" applyFont="1" applyFill="1" applyBorder="1" applyAlignment="1" applyProtection="1">
      <alignment horizontal="center" wrapText="1"/>
      <protection locked="0"/>
    </xf>
    <xf numFmtId="1" fontId="8" fillId="6" borderId="40" xfId="0" applyNumberFormat="1" applyFont="1" applyFill="1" applyBorder="1" applyAlignment="1" applyProtection="1">
      <alignment horizontal="center" vertical="center" textRotation="90" wrapText="1"/>
      <protection locked="0"/>
    </xf>
    <xf numFmtId="0" fontId="9" fillId="7" borderId="40" xfId="0" applyFont="1" applyFill="1" applyBorder="1" applyAlignment="1" applyProtection="1">
      <alignment vertical="center"/>
      <protection locked="0"/>
    </xf>
    <xf numFmtId="0" fontId="8" fillId="7" borderId="40" xfId="0" applyFont="1" applyFill="1" applyBorder="1" applyProtection="1">
      <protection locked="0"/>
    </xf>
    <xf numFmtId="0" fontId="8" fillId="7" borderId="40" xfId="0" applyFont="1" applyFill="1" applyBorder="1" applyAlignment="1" applyProtection="1">
      <alignment horizontal="center"/>
      <protection locked="0"/>
    </xf>
    <xf numFmtId="1" fontId="8" fillId="7" borderId="40" xfId="0" applyNumberFormat="1" applyFont="1" applyFill="1" applyBorder="1" applyAlignment="1" applyProtection="1">
      <alignment horizontal="center"/>
      <protection locked="0"/>
    </xf>
    <xf numFmtId="0" fontId="8" fillId="7" borderId="40" xfId="0" applyFont="1" applyFill="1" applyBorder="1" applyAlignment="1" applyProtection="1">
      <alignment horizontal="center" vertical="center" wrapText="1"/>
      <protection locked="0"/>
    </xf>
    <xf numFmtId="1" fontId="8" fillId="7" borderId="40" xfId="0" applyNumberFormat="1" applyFont="1" applyFill="1" applyBorder="1" applyProtection="1">
      <protection locked="0"/>
    </xf>
    <xf numFmtId="3" fontId="8" fillId="7" borderId="40" xfId="0" applyNumberFormat="1" applyFont="1" applyFill="1" applyBorder="1" applyAlignment="1" applyProtection="1">
      <alignment horizontal="center"/>
      <protection locked="0"/>
    </xf>
    <xf numFmtId="3" fontId="0" fillId="0" borderId="0" xfId="0" applyNumberFormat="1" applyAlignment="1" applyProtection="1">
      <alignment horizontal="center"/>
      <protection locked="0"/>
    </xf>
    <xf numFmtId="0" fontId="4" fillId="0" borderId="21" xfId="0" applyFont="1" applyBorder="1" applyProtection="1">
      <protection locked="0"/>
    </xf>
    <xf numFmtId="0" fontId="5" fillId="0" borderId="0" xfId="0" applyFont="1" applyProtection="1">
      <protection locked="0"/>
    </xf>
    <xf numFmtId="0" fontId="8" fillId="0" borderId="0" xfId="0" applyFont="1" applyProtection="1">
      <protection locked="0"/>
    </xf>
    <xf numFmtId="0" fontId="7" fillId="0" borderId="0" xfId="0" applyFont="1" applyAlignment="1" applyProtection="1">
      <alignment vertical="center"/>
      <protection locked="0"/>
    </xf>
    <xf numFmtId="0" fontId="7" fillId="3" borderId="23" xfId="0"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vertical="center" wrapText="1"/>
      <protection locked="0"/>
    </xf>
    <xf numFmtId="1" fontId="7" fillId="7" borderId="23" xfId="0" applyNumberFormat="1" applyFont="1" applyFill="1" applyBorder="1" applyAlignment="1" applyProtection="1">
      <alignment horizontal="center" vertical="center" wrapText="1"/>
      <protection locked="0"/>
    </xf>
    <xf numFmtId="0" fontId="7" fillId="7" borderId="23" xfId="0" applyFont="1" applyFill="1" applyBorder="1" applyAlignment="1" applyProtection="1">
      <alignment horizontal="center" vertical="center" wrapText="1"/>
      <protection locked="0"/>
    </xf>
    <xf numFmtId="0" fontId="1" fillId="9" borderId="23" xfId="0" applyFont="1" applyFill="1" applyBorder="1" applyAlignment="1" applyProtection="1">
      <alignment horizontal="center"/>
      <protection locked="0"/>
    </xf>
    <xf numFmtId="1" fontId="7" fillId="9" borderId="27" xfId="0" applyNumberFormat="1"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protection locked="0"/>
    </xf>
    <xf numFmtId="0" fontId="7" fillId="2" borderId="28" xfId="0" applyFont="1" applyFill="1" applyBorder="1" applyAlignment="1" applyProtection="1">
      <alignment horizontal="center" vertical="center" wrapText="1"/>
      <protection locked="0"/>
    </xf>
    <xf numFmtId="0" fontId="4" fillId="0" borderId="30" xfId="0" applyFont="1" applyBorder="1" applyProtection="1">
      <protection locked="0"/>
    </xf>
    <xf numFmtId="0" fontId="4" fillId="0" borderId="32" xfId="0" applyFont="1" applyBorder="1" applyProtection="1">
      <protection locked="0"/>
    </xf>
    <xf numFmtId="0" fontId="4" fillId="0" borderId="13" xfId="0" applyFont="1" applyBorder="1" applyProtection="1">
      <protection locked="0"/>
    </xf>
    <xf numFmtId="0" fontId="5" fillId="0" borderId="40" xfId="0" applyFont="1" applyBorder="1" applyAlignment="1" applyProtection="1">
      <alignment horizontal="center"/>
      <protection locked="0"/>
    </xf>
    <xf numFmtId="3" fontId="4" fillId="0" borderId="37" xfId="0" applyNumberFormat="1" applyFont="1" applyBorder="1" applyAlignment="1">
      <alignment horizontal="center" wrapText="1"/>
    </xf>
    <xf numFmtId="0" fontId="4" fillId="0" borderId="37" xfId="0" applyFont="1" applyBorder="1" applyAlignment="1" applyProtection="1">
      <alignment horizontal="center" wrapText="1"/>
      <protection locked="0"/>
    </xf>
    <xf numFmtId="0" fontId="4" fillId="0" borderId="37" xfId="0" applyFont="1" applyBorder="1" applyAlignment="1" applyProtection="1">
      <alignment horizontal="left" wrapText="1"/>
      <protection locked="0"/>
    </xf>
    <xf numFmtId="0" fontId="8" fillId="0" borderId="36" xfId="0" applyFont="1" applyBorder="1" applyAlignment="1" applyProtection="1">
      <alignment horizontal="center"/>
      <protection locked="0"/>
    </xf>
    <xf numFmtId="0" fontId="8" fillId="0" borderId="35" xfId="0" applyFont="1" applyBorder="1" applyAlignment="1" applyProtection="1">
      <alignment horizontal="center"/>
      <protection locked="0"/>
    </xf>
    <xf numFmtId="0" fontId="8" fillId="0" borderId="39" xfId="0" applyFont="1" applyBorder="1" applyAlignment="1" applyProtection="1">
      <alignment horizontal="center"/>
      <protection locked="0"/>
    </xf>
    <xf numFmtId="0" fontId="3" fillId="7" borderId="21" xfId="1" applyFill="1" applyProtection="1">
      <protection locked="0"/>
    </xf>
    <xf numFmtId="0" fontId="3" fillId="0" borderId="21" xfId="1" applyProtection="1">
      <protection locked="0"/>
    </xf>
    <xf numFmtId="1" fontId="2" fillId="5" borderId="46" xfId="0" applyNumberFormat="1" applyFont="1" applyFill="1" applyBorder="1" applyAlignment="1" applyProtection="1">
      <alignment horizontal="center" vertical="center" textRotation="90" wrapText="1"/>
      <protection locked="0"/>
    </xf>
    <xf numFmtId="0" fontId="3" fillId="0" borderId="40" xfId="0" applyFont="1" applyBorder="1" applyAlignment="1">
      <alignment wrapText="1"/>
    </xf>
    <xf numFmtId="0" fontId="3" fillId="0" borderId="0" xfId="0" applyFont="1"/>
    <xf numFmtId="0" fontId="7" fillId="7" borderId="40" xfId="0" applyFont="1" applyFill="1" applyBorder="1" applyAlignment="1" applyProtection="1">
      <alignment horizontal="center" vertical="center" wrapText="1"/>
      <protection locked="0"/>
    </xf>
    <xf numFmtId="0" fontId="9" fillId="0" borderId="40" xfId="0" applyFont="1" applyBorder="1" applyAlignment="1" applyProtection="1">
      <alignment vertical="center"/>
      <protection locked="0"/>
    </xf>
    <xf numFmtId="0" fontId="5" fillId="0" borderId="40" xfId="0" applyFont="1" applyBorder="1" applyAlignment="1" applyProtection="1">
      <alignment horizontal="center" vertical="center"/>
      <protection locked="0"/>
    </xf>
    <xf numFmtId="0" fontId="5" fillId="3" borderId="32" xfId="0" applyFont="1" applyFill="1" applyBorder="1" applyAlignment="1" applyProtection="1">
      <alignment horizontal="center" vertical="center"/>
      <protection locked="0"/>
    </xf>
    <xf numFmtId="1" fontId="2" fillId="6" borderId="40" xfId="0" applyNumberFormat="1" applyFont="1" applyFill="1" applyBorder="1" applyAlignment="1" applyProtection="1">
      <alignment horizontal="center" vertical="center" textRotation="90" wrapText="1"/>
      <protection locked="0"/>
    </xf>
    <xf numFmtId="1" fontId="2" fillId="5" borderId="40" xfId="0" applyNumberFormat="1" applyFont="1" applyFill="1" applyBorder="1" applyAlignment="1" applyProtection="1">
      <alignment horizontal="center" vertical="center" textRotation="90" wrapText="1"/>
      <protection locked="0"/>
    </xf>
    <xf numFmtId="0" fontId="8" fillId="0" borderId="0" xfId="0" applyFont="1" applyAlignment="1" applyProtection="1">
      <alignment wrapText="1"/>
      <protection locked="0"/>
    </xf>
    <xf numFmtId="0" fontId="5" fillId="2" borderId="21" xfId="0" applyFont="1" applyFill="1" applyBorder="1" applyAlignment="1" applyProtection="1">
      <alignment horizontal="center"/>
      <protection locked="0"/>
    </xf>
    <xf numFmtId="164" fontId="5" fillId="2" borderId="21" xfId="0" applyNumberFormat="1" applyFont="1" applyFill="1" applyBorder="1" applyAlignment="1" applyProtection="1">
      <alignment horizontal="center"/>
      <protection locked="0"/>
    </xf>
    <xf numFmtId="0" fontId="6" fillId="7" borderId="26" xfId="0" applyFont="1" applyFill="1" applyBorder="1" applyProtection="1">
      <protection locked="0"/>
    </xf>
    <xf numFmtId="0" fontId="3" fillId="0" borderId="35" xfId="0" applyFont="1" applyBorder="1"/>
    <xf numFmtId="0" fontId="10" fillId="0" borderId="46" xfId="0" applyFont="1" applyBorder="1"/>
    <xf numFmtId="0" fontId="12" fillId="0" borderId="46" xfId="0" applyFont="1" applyBorder="1"/>
    <xf numFmtId="3" fontId="15" fillId="0" borderId="35" xfId="0" applyNumberFormat="1" applyFont="1" applyBorder="1" applyAlignment="1">
      <alignment horizontal="right" vertical="center"/>
    </xf>
    <xf numFmtId="0" fontId="15" fillId="0" borderId="35" xfId="0" applyFont="1" applyBorder="1" applyAlignment="1">
      <alignment horizontal="left" vertical="center"/>
    </xf>
    <xf numFmtId="0" fontId="3" fillId="11" borderId="35" xfId="0" applyFont="1" applyFill="1" applyBorder="1"/>
    <xf numFmtId="3" fontId="15" fillId="10" borderId="35" xfId="0" applyNumberFormat="1" applyFont="1" applyFill="1" applyBorder="1" applyAlignment="1">
      <alignment horizontal="right" vertical="center"/>
    </xf>
    <xf numFmtId="0" fontId="15" fillId="10" borderId="35" xfId="0" applyFont="1" applyFill="1" applyBorder="1" applyAlignment="1">
      <alignment horizontal="left" vertical="center"/>
    </xf>
    <xf numFmtId="41" fontId="3" fillId="11" borderId="35" xfId="2" applyFont="1" applyFill="1" applyBorder="1" applyAlignment="1">
      <alignment horizontal="right"/>
    </xf>
    <xf numFmtId="0" fontId="3" fillId="11" borderId="35" xfId="0" applyFont="1" applyFill="1" applyBorder="1" applyAlignment="1">
      <alignment horizontal="left"/>
    </xf>
    <xf numFmtId="0" fontId="3" fillId="11" borderId="35" xfId="0" applyFont="1" applyFill="1" applyBorder="1" applyAlignment="1">
      <alignment horizontal="right"/>
    </xf>
    <xf numFmtId="0" fontId="0" fillId="0" borderId="35" xfId="0" applyBorder="1"/>
    <xf numFmtId="0" fontId="0" fillId="0" borderId="0" xfId="0" applyAlignment="1">
      <alignment wrapText="1"/>
    </xf>
    <xf numFmtId="0" fontId="6" fillId="0" borderId="12" xfId="0" applyFont="1" applyBorder="1" applyProtection="1">
      <protection locked="0"/>
    </xf>
    <xf numFmtId="0" fontId="8" fillId="0" borderId="10" xfId="0" applyFont="1" applyBorder="1" applyAlignment="1" applyProtection="1">
      <alignment horizontal="center" wrapText="1"/>
      <protection locked="0"/>
    </xf>
    <xf numFmtId="0" fontId="0" fillId="0" borderId="0" xfId="0" applyAlignment="1">
      <alignment horizontal="center" wrapText="1"/>
    </xf>
    <xf numFmtId="164" fontId="9" fillId="0" borderId="40" xfId="0" applyNumberFormat="1" applyFont="1" applyBorder="1" applyAlignment="1">
      <alignment vertical="center"/>
    </xf>
    <xf numFmtId="0" fontId="9" fillId="0" borderId="40" xfId="0" applyFont="1" applyBorder="1" applyAlignment="1">
      <alignment vertical="center"/>
    </xf>
    <xf numFmtId="1" fontId="5" fillId="7" borderId="40" xfId="0" applyNumberFormat="1"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1" fontId="2" fillId="5" borderId="20" xfId="0" applyNumberFormat="1" applyFont="1" applyFill="1" applyBorder="1" applyAlignment="1" applyProtection="1">
      <alignment horizontal="center" vertical="center" textRotation="90" wrapText="1"/>
      <protection locked="0"/>
    </xf>
    <xf numFmtId="0" fontId="0" fillId="0" borderId="40" xfId="0" applyBorder="1"/>
    <xf numFmtId="0" fontId="3" fillId="0" borderId="40" xfId="0" applyFont="1" applyBorder="1"/>
    <xf numFmtId="0" fontId="4" fillId="0" borderId="37" xfId="0" applyFont="1" applyBorder="1" applyProtection="1">
      <protection locked="0"/>
    </xf>
    <xf numFmtId="0" fontId="8" fillId="7" borderId="37" xfId="0" applyFont="1" applyFill="1" applyBorder="1" applyProtection="1">
      <protection locked="0"/>
    </xf>
    <xf numFmtId="0" fontId="17" fillId="0" borderId="63" xfId="0" applyFont="1" applyBorder="1"/>
    <xf numFmtId="0" fontId="10" fillId="0" borderId="40" xfId="0" applyFont="1" applyBorder="1" applyAlignment="1">
      <alignment vertical="center"/>
    </xf>
    <xf numFmtId="0" fontId="12" fillId="0" borderId="40" xfId="0" applyFont="1" applyBorder="1" applyAlignment="1">
      <alignment vertical="center"/>
    </xf>
    <xf numFmtId="0" fontId="4" fillId="0" borderId="40" xfId="0" applyFont="1" applyBorder="1"/>
    <xf numFmtId="0" fontId="4" fillId="0" borderId="40" xfId="0" applyFont="1" applyBorder="1" applyAlignment="1">
      <alignment vertical="top" wrapText="1"/>
    </xf>
    <xf numFmtId="0" fontId="7" fillId="16" borderId="22" xfId="0" applyFont="1" applyFill="1" applyBorder="1" applyAlignment="1" applyProtection="1">
      <alignment horizontal="center"/>
      <protection locked="0"/>
    </xf>
    <xf numFmtId="0" fontId="7" fillId="16" borderId="62" xfId="0" applyFont="1" applyFill="1" applyBorder="1" applyAlignment="1" applyProtection="1">
      <alignment horizontal="center"/>
      <protection locked="0"/>
    </xf>
    <xf numFmtId="1" fontId="2" fillId="6" borderId="21" xfId="0" applyNumberFormat="1" applyFont="1" applyFill="1" applyBorder="1" applyAlignment="1" applyProtection="1">
      <alignment vertical="center" textRotation="90" wrapText="1"/>
      <protection locked="0"/>
    </xf>
    <xf numFmtId="0" fontId="3" fillId="0" borderId="40" xfId="0" applyFont="1" applyBorder="1" applyAlignment="1">
      <alignment vertical="top"/>
    </xf>
    <xf numFmtId="0" fontId="10" fillId="0" borderId="42" xfId="0" applyFont="1" applyBorder="1" applyAlignment="1">
      <alignment vertical="top"/>
    </xf>
    <xf numFmtId="0" fontId="17" fillId="0" borderId="42" xfId="0" applyFont="1" applyBorder="1" applyAlignment="1" applyProtection="1">
      <alignment vertical="top"/>
      <protection locked="0"/>
    </xf>
    <xf numFmtId="0" fontId="17" fillId="0" borderId="53" xfId="0" applyFont="1" applyBorder="1" applyAlignment="1" applyProtection="1">
      <alignment vertical="top"/>
      <protection locked="0"/>
    </xf>
    <xf numFmtId="0" fontId="17" fillId="0" borderId="42" xfId="0" applyFont="1" applyBorder="1" applyAlignment="1">
      <alignment vertical="top"/>
    </xf>
    <xf numFmtId="0" fontId="3" fillId="0" borderId="40" xfId="0" applyFont="1" applyBorder="1" applyAlignment="1">
      <alignment vertical="top" wrapText="1"/>
    </xf>
    <xf numFmtId="1" fontId="8" fillId="0" borderId="40" xfId="0" applyNumberFormat="1" applyFont="1" applyBorder="1" applyAlignment="1">
      <alignment horizontal="center"/>
    </xf>
    <xf numFmtId="1" fontId="8" fillId="0" borderId="40" xfId="0" applyNumberFormat="1" applyFont="1" applyBorder="1"/>
    <xf numFmtId="0" fontId="8" fillId="0" borderId="40" xfId="0" applyFont="1" applyBorder="1"/>
    <xf numFmtId="164" fontId="8" fillId="0" borderId="40" xfId="0" applyNumberFormat="1" applyFont="1" applyBorder="1"/>
    <xf numFmtId="3" fontId="8" fillId="0" borderId="40" xfId="0" applyNumberFormat="1" applyFont="1" applyBorder="1" applyAlignment="1">
      <alignment horizontal="center"/>
    </xf>
    <xf numFmtId="3" fontId="8" fillId="0" borderId="40" xfId="0" applyNumberFormat="1" applyFont="1" applyBorder="1"/>
    <xf numFmtId="3" fontId="7" fillId="0" borderId="23" xfId="0" applyNumberFormat="1" applyFont="1" applyBorder="1" applyAlignment="1">
      <alignment horizontal="center" vertical="center" wrapText="1"/>
    </xf>
    <xf numFmtId="164" fontId="8" fillId="0" borderId="23" xfId="0" applyNumberFormat="1" applyFont="1" applyBorder="1" applyAlignment="1">
      <alignment horizontal="center" vertical="center" wrapText="1"/>
    </xf>
    <xf numFmtId="1" fontId="8" fillId="0" borderId="23" xfId="0" applyNumberFormat="1" applyFont="1" applyBorder="1" applyAlignment="1">
      <alignment horizontal="center" vertical="center" wrapText="1"/>
    </xf>
    <xf numFmtId="0" fontId="7" fillId="2" borderId="23" xfId="0" applyFont="1" applyFill="1" applyBorder="1" applyAlignment="1">
      <alignment horizontal="center"/>
    </xf>
    <xf numFmtId="3" fontId="7" fillId="2" borderId="23" xfId="0" applyNumberFormat="1" applyFont="1" applyFill="1" applyBorder="1" applyAlignment="1">
      <alignment horizontal="center"/>
    </xf>
    <xf numFmtId="164" fontId="7" fillId="2" borderId="23" xfId="0" applyNumberFormat="1" applyFont="1" applyFill="1" applyBorder="1" applyAlignment="1">
      <alignment horizontal="center"/>
    </xf>
    <xf numFmtId="1" fontId="7" fillId="2" borderId="23" xfId="0" applyNumberFormat="1" applyFont="1" applyFill="1" applyBorder="1" applyAlignment="1">
      <alignment horizontal="center"/>
    </xf>
    <xf numFmtId="164" fontId="4" fillId="12" borderId="55" xfId="0" applyNumberFormat="1" applyFont="1" applyFill="1" applyBorder="1" applyAlignment="1">
      <alignment horizontal="center" wrapText="1"/>
    </xf>
    <xf numFmtId="164" fontId="4" fillId="12" borderId="56" xfId="0" applyNumberFormat="1" applyFont="1" applyFill="1" applyBorder="1" applyAlignment="1">
      <alignment horizontal="center" wrapText="1"/>
    </xf>
    <xf numFmtId="0" fontId="8" fillId="0" borderId="10" xfId="0" applyFont="1" applyBorder="1" applyAlignment="1" applyProtection="1">
      <alignment horizontal="center"/>
      <protection locked="0"/>
    </xf>
    <xf numFmtId="0" fontId="6" fillId="0" borderId="12" xfId="0" applyFont="1" applyBorder="1" applyProtection="1">
      <protection locked="0"/>
    </xf>
    <xf numFmtId="0" fontId="7" fillId="7" borderId="40" xfId="0" applyFont="1" applyFill="1" applyBorder="1" applyAlignment="1" applyProtection="1">
      <alignment horizontal="center" vertical="center" wrapText="1"/>
      <protection locked="0"/>
    </xf>
    <xf numFmtId="0" fontId="4" fillId="7" borderId="40" xfId="0" applyFont="1" applyFill="1" applyBorder="1" applyAlignment="1" applyProtection="1">
      <alignment horizontal="center"/>
      <protection locked="0"/>
    </xf>
    <xf numFmtId="0" fontId="4" fillId="0" borderId="40" xfId="0" applyFont="1" applyBorder="1" applyAlignment="1" applyProtection="1">
      <alignment horizontal="center"/>
      <protection locked="0"/>
    </xf>
    <xf numFmtId="0" fontId="7" fillId="4" borderId="17"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4" borderId="18" xfId="0" applyFont="1" applyFill="1" applyBorder="1" applyAlignment="1" applyProtection="1">
      <alignment horizontal="center" vertical="center" wrapText="1"/>
      <protection locked="0"/>
    </xf>
    <xf numFmtId="0" fontId="5" fillId="0" borderId="40" xfId="0" applyFont="1" applyBorder="1" applyAlignment="1" applyProtection="1">
      <alignment horizontal="center" vertical="center"/>
      <protection locked="0"/>
    </xf>
    <xf numFmtId="0" fontId="4" fillId="0" borderId="21" xfId="0" applyFont="1" applyBorder="1" applyAlignment="1" applyProtection="1">
      <alignment horizontal="center" wrapText="1"/>
      <protection locked="0"/>
    </xf>
    <xf numFmtId="0" fontId="4" fillId="0" borderId="21" xfId="0" applyFont="1" applyBorder="1" applyAlignment="1" applyProtection="1">
      <alignment horizontal="center"/>
      <protection locked="0"/>
    </xf>
    <xf numFmtId="0" fontId="4" fillId="0" borderId="40" xfId="0" applyFont="1" applyBorder="1" applyAlignment="1" applyProtection="1">
      <alignment horizontal="center" wrapText="1"/>
      <protection locked="0"/>
    </xf>
    <xf numFmtId="0" fontId="2" fillId="3" borderId="24"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4" fillId="14" borderId="40" xfId="0" applyFont="1" applyFill="1" applyBorder="1" applyAlignment="1" applyProtection="1">
      <alignment horizontal="center"/>
      <protection locked="0"/>
    </xf>
    <xf numFmtId="0" fontId="4" fillId="0" borderId="41" xfId="0" applyFont="1" applyBorder="1" applyAlignment="1" applyProtection="1">
      <alignment horizontal="center"/>
      <protection locked="0"/>
    </xf>
    <xf numFmtId="0" fontId="7" fillId="7" borderId="42" xfId="0" applyFont="1" applyFill="1" applyBorder="1" applyAlignment="1" applyProtection="1">
      <alignment horizontal="center" vertical="center" wrapText="1"/>
      <protection locked="0"/>
    </xf>
    <xf numFmtId="0" fontId="7" fillId="7" borderId="43" xfId="0" applyFont="1" applyFill="1" applyBorder="1" applyAlignment="1" applyProtection="1">
      <alignment horizontal="center" vertical="center" wrapText="1"/>
      <protection locked="0"/>
    </xf>
    <xf numFmtId="0" fontId="7" fillId="7" borderId="44" xfId="0" applyFont="1" applyFill="1" applyBorder="1" applyAlignment="1" applyProtection="1">
      <alignment horizontal="center" vertical="center" wrapText="1"/>
      <protection locked="0"/>
    </xf>
    <xf numFmtId="0" fontId="4" fillId="7" borderId="42" xfId="0" applyFont="1" applyFill="1" applyBorder="1" applyAlignment="1" applyProtection="1">
      <alignment horizontal="center"/>
      <protection locked="0"/>
    </xf>
    <xf numFmtId="0" fontId="4" fillId="7" borderId="43" xfId="0" applyFont="1" applyFill="1" applyBorder="1" applyAlignment="1" applyProtection="1">
      <alignment horizontal="center"/>
      <protection locked="0"/>
    </xf>
    <xf numFmtId="0" fontId="4" fillId="7" borderId="44" xfId="0" applyFont="1" applyFill="1" applyBorder="1" applyAlignment="1" applyProtection="1">
      <alignment horizontal="center"/>
      <protection locked="0"/>
    </xf>
    <xf numFmtId="0" fontId="5" fillId="0" borderId="40" xfId="0" applyFont="1" applyBorder="1" applyAlignment="1" applyProtection="1">
      <alignment horizontal="center"/>
      <protection locked="0"/>
    </xf>
    <xf numFmtId="0" fontId="7" fillId="4" borderId="30" xfId="0" applyFont="1" applyFill="1" applyBorder="1" applyAlignment="1" applyProtection="1">
      <alignment horizontal="center" vertical="center" wrapText="1"/>
      <protection locked="0"/>
    </xf>
    <xf numFmtId="0" fontId="7" fillId="7" borderId="46"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wrapText="1"/>
      <protection locked="0"/>
    </xf>
    <xf numFmtId="0" fontId="6" fillId="0" borderId="25" xfId="0" applyFont="1" applyBorder="1" applyProtection="1">
      <protection locked="0"/>
    </xf>
    <xf numFmtId="0" fontId="6" fillId="0" borderId="26" xfId="0" applyFont="1" applyBorder="1" applyProtection="1">
      <protection locked="0"/>
    </xf>
    <xf numFmtId="0" fontId="7" fillId="9" borderId="24" xfId="0" applyFont="1" applyFill="1" applyBorder="1" applyAlignment="1" applyProtection="1">
      <alignment horizontal="center" vertical="center" wrapText="1"/>
      <protection locked="0"/>
    </xf>
    <xf numFmtId="0" fontId="6" fillId="7" borderId="25" xfId="0" applyFont="1" applyFill="1" applyBorder="1" applyProtection="1">
      <protection locked="0"/>
    </xf>
    <xf numFmtId="0" fontId="6" fillId="7" borderId="26" xfId="0" applyFont="1" applyFill="1" applyBorder="1" applyProtection="1">
      <protection locked="0"/>
    </xf>
    <xf numFmtId="0" fontId="7" fillId="3" borderId="10" xfId="0" applyFont="1" applyFill="1" applyBorder="1" applyAlignment="1" applyProtection="1">
      <alignment horizontal="center" vertical="center" wrapText="1"/>
      <protection locked="0"/>
    </xf>
    <xf numFmtId="0" fontId="6" fillId="0" borderId="9" xfId="0" applyFont="1" applyBorder="1" applyProtection="1">
      <protection locked="0"/>
    </xf>
    <xf numFmtId="0" fontId="5" fillId="7" borderId="40" xfId="0" applyFont="1" applyFill="1" applyBorder="1" applyAlignment="1" applyProtection="1">
      <alignment horizontal="center" vertical="center"/>
      <protection locked="0"/>
    </xf>
    <xf numFmtId="0" fontId="4" fillId="7" borderId="40" xfId="0" applyFont="1" applyFill="1" applyBorder="1" applyAlignment="1" applyProtection="1">
      <alignment horizontal="center" vertical="center"/>
      <protection locked="0"/>
    </xf>
    <xf numFmtId="0" fontId="5" fillId="15" borderId="48" xfId="0" applyFont="1" applyFill="1" applyBorder="1" applyAlignment="1" applyProtection="1">
      <alignment horizontal="center" vertical="center"/>
      <protection locked="0"/>
    </xf>
    <xf numFmtId="0" fontId="5" fillId="15" borderId="21" xfId="0" applyFont="1" applyFill="1" applyBorder="1" applyAlignment="1" applyProtection="1">
      <alignment horizontal="center" vertical="center"/>
      <protection locked="0"/>
    </xf>
    <xf numFmtId="0" fontId="5" fillId="0" borderId="48" xfId="0" applyFont="1" applyBorder="1" applyAlignment="1" applyProtection="1">
      <alignment horizontal="center"/>
      <protection locked="0"/>
    </xf>
    <xf numFmtId="0" fontId="5" fillId="0" borderId="21" xfId="0" applyFont="1" applyBorder="1" applyAlignment="1" applyProtection="1">
      <alignment horizontal="center"/>
      <protection locked="0"/>
    </xf>
    <xf numFmtId="0" fontId="4" fillId="2" borderId="48"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protection locked="0"/>
    </xf>
    <xf numFmtId="0" fontId="5" fillId="3" borderId="42" xfId="0"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5" fillId="3" borderId="44" xfId="0" applyFont="1" applyFill="1" applyBorder="1" applyAlignment="1" applyProtection="1">
      <alignment horizontal="center" vertical="center"/>
      <protection locked="0"/>
    </xf>
    <xf numFmtId="0" fontId="4" fillId="0" borderId="42"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5" fillId="8" borderId="48" xfId="0" applyFont="1" applyFill="1" applyBorder="1" applyAlignment="1" applyProtection="1">
      <alignment horizontal="center" vertical="center"/>
      <protection locked="0"/>
    </xf>
    <xf numFmtId="0" fontId="5" fillId="8" borderId="2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5" fillId="2" borderId="2"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2"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6" fillId="0" borderId="21" xfId="0" applyFont="1" applyBorder="1" applyProtection="1">
      <protection locked="0"/>
    </xf>
    <xf numFmtId="0" fontId="5" fillId="7" borderId="42" xfId="0" applyFont="1" applyFill="1" applyBorder="1" applyAlignment="1" applyProtection="1">
      <alignment horizontal="center" vertical="center"/>
      <protection locked="0"/>
    </xf>
    <xf numFmtId="0" fontId="5" fillId="7" borderId="43" xfId="0" applyFont="1" applyFill="1" applyBorder="1" applyAlignment="1" applyProtection="1">
      <alignment horizontal="center" vertical="center"/>
      <protection locked="0"/>
    </xf>
    <xf numFmtId="0" fontId="5" fillId="7" borderId="44" xfId="0" applyFont="1" applyFill="1" applyBorder="1" applyAlignment="1" applyProtection="1">
      <alignment horizontal="center" vertical="center"/>
      <protection locked="0"/>
    </xf>
    <xf numFmtId="0" fontId="4" fillId="7" borderId="59" xfId="0" applyFont="1" applyFill="1" applyBorder="1" applyAlignment="1" applyProtection="1">
      <alignment horizontal="center" vertical="center"/>
      <protection locked="0"/>
    </xf>
    <xf numFmtId="0" fontId="6" fillId="7" borderId="34" xfId="0" applyFont="1" applyFill="1" applyBorder="1" applyProtection="1">
      <protection locked="0"/>
    </xf>
    <xf numFmtId="0" fontId="6" fillId="7" borderId="60" xfId="0" applyFont="1" applyFill="1" applyBorder="1" applyProtection="1">
      <protection locked="0"/>
    </xf>
    <xf numFmtId="0" fontId="5" fillId="3" borderId="59" xfId="0" applyFont="1" applyFill="1" applyBorder="1" applyAlignment="1" applyProtection="1">
      <alignment horizontal="center" vertical="center" wrapText="1"/>
      <protection locked="0"/>
    </xf>
    <xf numFmtId="0" fontId="6" fillId="0" borderId="34" xfId="0" applyFont="1" applyBorder="1" applyProtection="1">
      <protection locked="0"/>
    </xf>
    <xf numFmtId="0" fontId="6" fillId="0" borderId="60" xfId="0" applyFont="1" applyBorder="1" applyProtection="1">
      <protection locked="0"/>
    </xf>
    <xf numFmtId="49" fontId="4" fillId="7" borderId="59" xfId="0" applyNumberFormat="1" applyFont="1" applyFill="1" applyBorder="1" applyAlignment="1" applyProtection="1">
      <alignment horizontal="center" vertical="center"/>
      <protection locked="0"/>
    </xf>
    <xf numFmtId="0" fontId="5" fillId="3" borderId="48"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49" fontId="4" fillId="7" borderId="61" xfId="0" applyNumberFormat="1"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11" fillId="8" borderId="40" xfId="0" applyFont="1" applyFill="1" applyBorder="1" applyAlignment="1" applyProtection="1">
      <alignment horizontal="center" vertical="center" wrapText="1"/>
      <protection locked="0"/>
    </xf>
    <xf numFmtId="0" fontId="4" fillId="7" borderId="40" xfId="0" applyFont="1" applyFill="1" applyBorder="1" applyAlignment="1" applyProtection="1">
      <alignment horizontal="center" vertical="center" wrapText="1"/>
      <protection locked="0"/>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7" borderId="42" xfId="0" applyFont="1" applyFill="1" applyBorder="1" applyAlignment="1" applyProtection="1">
      <alignment horizontal="center" vertical="center"/>
      <protection locked="0"/>
    </xf>
    <xf numFmtId="0" fontId="4" fillId="7" borderId="43" xfId="0" applyFont="1" applyFill="1" applyBorder="1" applyAlignment="1" applyProtection="1">
      <alignment horizontal="center" vertical="center"/>
      <protection locked="0"/>
    </xf>
    <xf numFmtId="0" fontId="4" fillId="7" borderId="44" xfId="0" applyFont="1" applyFill="1" applyBorder="1" applyAlignment="1" applyProtection="1">
      <alignment horizontal="center" vertical="center"/>
      <protection locked="0"/>
    </xf>
    <xf numFmtId="0" fontId="4" fillId="0" borderId="40" xfId="0" applyFont="1" applyBorder="1" applyAlignment="1" applyProtection="1">
      <alignment horizontal="center" vertical="center" wrapText="1"/>
      <protection locked="0"/>
    </xf>
    <xf numFmtId="0" fontId="4" fillId="0" borderId="40" xfId="0" applyFont="1" applyBorder="1" applyAlignment="1" applyProtection="1">
      <alignment horizontal="center" vertical="top" wrapText="1"/>
      <protection locked="0"/>
    </xf>
    <xf numFmtId="0" fontId="7" fillId="2" borderId="10" xfId="0" applyFont="1" applyFill="1" applyBorder="1" applyAlignment="1" applyProtection="1">
      <alignment horizontal="center"/>
      <protection locked="0"/>
    </xf>
    <xf numFmtId="0" fontId="2" fillId="3" borderId="10" xfId="0" applyFont="1" applyFill="1" applyBorder="1" applyAlignment="1" applyProtection="1">
      <alignment horizontal="center" vertical="center" wrapText="1"/>
      <protection locked="0"/>
    </xf>
    <xf numFmtId="0" fontId="6" fillId="0" borderId="11" xfId="0" applyFont="1" applyBorder="1" applyProtection="1">
      <protection locked="0"/>
    </xf>
    <xf numFmtId="0" fontId="5" fillId="0" borderId="21" xfId="0" applyFont="1" applyBorder="1" applyAlignment="1" applyProtection="1">
      <alignment horizontal="center" wrapText="1"/>
      <protection locked="0"/>
    </xf>
    <xf numFmtId="1" fontId="7" fillId="13" borderId="42" xfId="0" applyNumberFormat="1" applyFont="1" applyFill="1" applyBorder="1" applyAlignment="1" applyProtection="1">
      <alignment horizontal="center" vertical="center" textRotation="90" wrapText="1"/>
      <protection locked="0"/>
    </xf>
    <xf numFmtId="1" fontId="7" fillId="13" borderId="44" xfId="0" applyNumberFormat="1" applyFont="1" applyFill="1" applyBorder="1" applyAlignment="1" applyProtection="1">
      <alignment horizontal="center" vertical="center" textRotation="90" wrapText="1"/>
      <protection locked="0"/>
    </xf>
    <xf numFmtId="164" fontId="4" fillId="12" borderId="57" xfId="0" applyNumberFormat="1" applyFont="1" applyFill="1" applyBorder="1" applyAlignment="1">
      <alignment horizontal="center" wrapText="1"/>
    </xf>
    <xf numFmtId="164" fontId="4" fillId="12" borderId="58" xfId="0" applyNumberFormat="1" applyFont="1" applyFill="1" applyBorder="1" applyAlignment="1">
      <alignment horizontal="center" wrapText="1"/>
    </xf>
    <xf numFmtId="0" fontId="5" fillId="0" borderId="47" xfId="0" applyFont="1" applyBorder="1" applyAlignment="1" applyProtection="1">
      <alignment horizontal="center" vertical="top"/>
      <protection locked="0"/>
    </xf>
    <xf numFmtId="0" fontId="5" fillId="3" borderId="40"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wrapText="1"/>
      <protection locked="0"/>
    </xf>
    <xf numFmtId="0" fontId="7" fillId="3" borderId="40" xfId="0" applyFont="1" applyFill="1" applyBorder="1" applyAlignment="1" applyProtection="1">
      <alignment horizontal="center" vertical="center" wrapText="1"/>
      <protection locked="0"/>
    </xf>
    <xf numFmtId="0" fontId="4" fillId="7" borderId="40" xfId="0" applyFont="1" applyFill="1" applyBorder="1" applyAlignment="1" applyProtection="1">
      <alignment horizontal="center" vertical="top" wrapText="1"/>
      <protection locked="0"/>
    </xf>
    <xf numFmtId="0" fontId="2" fillId="3" borderId="49" xfId="0" applyFont="1" applyFill="1" applyBorder="1" applyAlignment="1" applyProtection="1">
      <alignment horizontal="center" vertical="center" wrapText="1"/>
      <protection locked="0"/>
    </xf>
    <xf numFmtId="0" fontId="7" fillId="3" borderId="47"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protection locked="0"/>
    </xf>
    <xf numFmtId="0" fontId="6" fillId="0" borderId="15" xfId="0" applyFont="1" applyBorder="1" applyProtection="1">
      <protection locked="0"/>
    </xf>
    <xf numFmtId="0" fontId="6" fillId="0" borderId="16" xfId="0" applyFont="1" applyBorder="1" applyProtection="1">
      <protection locked="0"/>
    </xf>
    <xf numFmtId="0" fontId="7" fillId="3" borderId="49" xfId="0" applyFont="1" applyFill="1" applyBorder="1" applyAlignment="1" applyProtection="1">
      <alignment horizontal="center" vertical="center" wrapText="1"/>
      <protection locked="0"/>
    </xf>
    <xf numFmtId="0" fontId="4" fillId="0" borderId="42" xfId="0" applyFont="1" applyBorder="1" applyAlignment="1" applyProtection="1">
      <alignment horizontal="center"/>
      <protection locked="0"/>
    </xf>
    <xf numFmtId="0" fontId="4" fillId="0" borderId="43" xfId="0" applyFont="1" applyBorder="1" applyAlignment="1" applyProtection="1">
      <alignment horizontal="center"/>
      <protection locked="0"/>
    </xf>
    <xf numFmtId="0" fontId="4" fillId="0" borderId="44" xfId="0" applyFont="1" applyBorder="1" applyAlignment="1" applyProtection="1">
      <alignment horizontal="center"/>
      <protection locked="0"/>
    </xf>
    <xf numFmtId="0" fontId="10" fillId="0" borderId="41" xfId="0" applyFont="1" applyBorder="1" applyAlignment="1">
      <alignment horizont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5" fillId="0" borderId="4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4" fillId="2" borderId="4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0" fillId="0" borderId="42" xfId="0" applyBorder="1" applyAlignment="1">
      <alignment horizontal="center" wrapText="1"/>
    </xf>
    <xf numFmtId="0" fontId="0" fillId="0" borderId="44" xfId="0" applyBorder="1" applyAlignment="1">
      <alignment horizontal="center" wrapText="1"/>
    </xf>
    <xf numFmtId="0" fontId="3" fillId="0" borderId="0" xfId="0" applyFont="1" applyAlignment="1">
      <alignment horizontal="center"/>
    </xf>
    <xf numFmtId="0" fontId="0" fillId="0" borderId="0" xfId="0" applyAlignment="1">
      <alignment horizontal="center"/>
    </xf>
    <xf numFmtId="0" fontId="3" fillId="0" borderId="42" xfId="0" applyFont="1" applyBorder="1" applyAlignment="1">
      <alignment horizontal="center"/>
    </xf>
    <xf numFmtId="0" fontId="0" fillId="0" borderId="44" xfId="0" applyBorder="1" applyAlignment="1">
      <alignment horizontal="center"/>
    </xf>
    <xf numFmtId="0" fontId="3" fillId="0" borderId="40" xfId="0" applyFont="1" applyBorder="1" applyAlignment="1">
      <alignment horizontal="center"/>
    </xf>
    <xf numFmtId="0" fontId="0" fillId="0" borderId="40" xfId="0" applyBorder="1" applyAlignment="1">
      <alignment horizontal="center"/>
    </xf>
    <xf numFmtId="0" fontId="0" fillId="0" borderId="42" xfId="0" applyBorder="1" applyAlignment="1">
      <alignment horizontal="center"/>
    </xf>
    <xf numFmtId="0" fontId="3" fillId="0" borderId="42" xfId="0" applyFont="1" applyBorder="1" applyAlignment="1">
      <alignment horizontal="center" vertical="top" wrapText="1"/>
    </xf>
    <xf numFmtId="0" fontId="0" fillId="0" borderId="44" xfId="0" applyBorder="1" applyAlignment="1">
      <alignment horizontal="center" vertical="top" wrapText="1"/>
    </xf>
    <xf numFmtId="0" fontId="3" fillId="0" borderId="42" xfId="0" applyFont="1" applyBorder="1" applyAlignment="1">
      <alignment horizontal="center" wrapText="1"/>
    </xf>
    <xf numFmtId="0" fontId="3" fillId="0" borderId="40" xfId="0" applyFont="1" applyBorder="1" applyAlignment="1">
      <alignment horizontal="center" vertical="top" wrapText="1"/>
    </xf>
    <xf numFmtId="0" fontId="10" fillId="0" borderId="40" xfId="0" applyFont="1" applyBorder="1" applyAlignment="1">
      <alignment horizontal="center"/>
    </xf>
    <xf numFmtId="0" fontId="3" fillId="0" borderId="40" xfId="0" applyFont="1" applyBorder="1" applyAlignment="1" applyProtection="1">
      <alignment horizontal="center"/>
      <protection locked="0"/>
    </xf>
    <xf numFmtId="0" fontId="3" fillId="0" borderId="40" xfId="0" applyFont="1" applyBorder="1" applyAlignment="1" applyProtection="1">
      <alignment horizontal="center" vertical="top" wrapText="1"/>
      <protection locked="0"/>
    </xf>
    <xf numFmtId="1" fontId="5" fillId="2" borderId="29" xfId="0" applyNumberFormat="1" applyFont="1" applyFill="1" applyBorder="1" applyAlignment="1" applyProtection="1">
      <alignment horizontal="center"/>
    </xf>
    <xf numFmtId="0" fontId="5" fillId="2" borderId="31" xfId="0" applyFont="1" applyFill="1" applyBorder="1" applyAlignment="1" applyProtection="1">
      <alignment horizontal="center"/>
    </xf>
    <xf numFmtId="0" fontId="5" fillId="2" borderId="33" xfId="0" applyFont="1" applyFill="1" applyBorder="1" applyAlignment="1" applyProtection="1">
      <alignment horizontal="center"/>
    </xf>
    <xf numFmtId="1" fontId="5" fillId="2" borderId="21" xfId="0" applyNumberFormat="1" applyFont="1" applyFill="1" applyBorder="1" applyAlignment="1" applyProtection="1">
      <alignment horizontal="center"/>
    </xf>
    <xf numFmtId="164" fontId="5" fillId="2" borderId="34" xfId="0" applyNumberFormat="1" applyFont="1" applyFill="1" applyBorder="1" applyAlignment="1" applyProtection="1">
      <alignment horizontal="center"/>
    </xf>
    <xf numFmtId="1" fontId="5" fillId="2" borderId="31" xfId="0" applyNumberFormat="1" applyFont="1" applyFill="1" applyBorder="1" applyAlignment="1" applyProtection="1">
      <alignment horizontal="center"/>
    </xf>
    <xf numFmtId="1" fontId="5" fillId="2" borderId="33" xfId="0" applyNumberFormat="1" applyFont="1" applyFill="1" applyBorder="1" applyAlignment="1" applyProtection="1">
      <alignment horizontal="center"/>
    </xf>
    <xf numFmtId="1" fontId="5" fillId="14" borderId="40" xfId="0" applyNumberFormat="1" applyFont="1" applyFill="1" applyBorder="1" applyAlignment="1" applyProtection="1">
      <alignment horizontal="center"/>
    </xf>
  </cellXfs>
  <cellStyles count="3">
    <cellStyle name="Millares [0]" xfId="2" builtinId="6"/>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10"/>
  <sheetViews>
    <sheetView tabSelected="1" topLeftCell="A76" zoomScale="106" zoomScaleNormal="106" workbookViewId="0">
      <selection activeCell="P86" sqref="P86:P89"/>
    </sheetView>
  </sheetViews>
  <sheetFormatPr baseColWidth="10" defaultColWidth="12.625" defaultRowHeight="15" customHeight="1" x14ac:dyDescent="0.2"/>
  <cols>
    <col min="1" max="1" width="46.25" style="27" bestFit="1" customWidth="1"/>
    <col min="2" max="2" width="7.875" style="27" bestFit="1" customWidth="1"/>
    <col min="3" max="3" width="5.75" style="27" customWidth="1"/>
    <col min="4" max="4" width="6" style="27" customWidth="1"/>
    <col min="5" max="5" width="3.5" style="27" customWidth="1"/>
    <col min="6" max="6" width="5.25" style="27" customWidth="1"/>
    <col min="7" max="7" width="3.375" style="27" customWidth="1"/>
    <col min="8" max="8" width="4.5" style="27" customWidth="1"/>
    <col min="9" max="9" width="4.125" style="27" customWidth="1"/>
    <col min="10" max="10" width="5.625" style="27" customWidth="1"/>
    <col min="11" max="11" width="4.125" style="27" customWidth="1"/>
    <col min="12" max="12" width="5.375" style="27" customWidth="1"/>
    <col min="13" max="13" width="3.375" style="27" customWidth="1"/>
    <col min="14" max="15" width="4.5" style="27" bestFit="1" customWidth="1"/>
    <col min="16" max="16" width="5.875" style="27" customWidth="1"/>
    <col min="17" max="17" width="8.5" style="27" customWidth="1"/>
    <col min="18" max="18" width="4.5" style="27" bestFit="1" customWidth="1"/>
    <col min="19" max="19" width="3.375" style="27" customWidth="1"/>
    <col min="20" max="20" width="4.5" style="27" bestFit="1" customWidth="1"/>
    <col min="21" max="21" width="5.875" style="27" customWidth="1"/>
    <col min="22" max="22" width="4.875" style="27" customWidth="1"/>
    <col min="23" max="23" width="4.75" style="27" customWidth="1"/>
    <col min="24" max="24" width="6.375" style="27" bestFit="1" customWidth="1"/>
    <col min="25" max="25" width="4.25" style="27" customWidth="1"/>
    <col min="26" max="26" width="4.875" style="27" customWidth="1"/>
    <col min="27" max="27" width="3.25" style="27" customWidth="1"/>
    <col min="28" max="28" width="5.375" style="27" customWidth="1"/>
    <col min="29" max="29" width="4.125" style="27" customWidth="1"/>
    <col min="30" max="30" width="3.5" style="27" customWidth="1"/>
    <col min="31" max="31" width="8.625" style="27" customWidth="1"/>
    <col min="32" max="16384" width="12.625" style="27"/>
  </cols>
  <sheetData>
    <row r="1" spans="1:31" ht="21" customHeight="1" x14ac:dyDescent="0.2">
      <c r="A1" s="186"/>
      <c r="B1" s="188" t="s">
        <v>200</v>
      </c>
      <c r="C1" s="189"/>
      <c r="D1" s="189"/>
      <c r="E1" s="189"/>
      <c r="F1" s="189"/>
      <c r="G1" s="189"/>
      <c r="H1" s="189"/>
      <c r="I1" s="189"/>
      <c r="J1" s="189"/>
      <c r="K1" s="189"/>
      <c r="L1" s="189"/>
      <c r="M1" s="190"/>
      <c r="N1" s="194" t="s">
        <v>0</v>
      </c>
      <c r="O1" s="195"/>
      <c r="P1" s="195"/>
      <c r="Q1" s="195"/>
      <c r="R1" s="195"/>
      <c r="S1" s="196"/>
      <c r="T1" s="140"/>
      <c r="U1" s="140"/>
      <c r="V1" s="140"/>
      <c r="W1" s="140"/>
      <c r="X1" s="140"/>
      <c r="Y1" s="140"/>
      <c r="Z1" s="140"/>
      <c r="AA1" s="140"/>
      <c r="AB1" s="140"/>
      <c r="AC1" s="140"/>
      <c r="AD1" s="140"/>
      <c r="AE1" s="140"/>
    </row>
    <row r="2" spans="1:31" ht="15" customHeight="1" x14ac:dyDescent="0.2">
      <c r="A2" s="187"/>
      <c r="B2" s="191"/>
      <c r="C2" s="192"/>
      <c r="D2" s="192"/>
      <c r="E2" s="192"/>
      <c r="F2" s="192"/>
      <c r="G2" s="192"/>
      <c r="H2" s="192"/>
      <c r="I2" s="192"/>
      <c r="J2" s="192"/>
      <c r="K2" s="192"/>
      <c r="L2" s="192"/>
      <c r="M2" s="193"/>
      <c r="N2" s="197" t="s">
        <v>1</v>
      </c>
      <c r="O2" s="198"/>
      <c r="P2" s="198"/>
      <c r="Q2" s="198"/>
      <c r="R2" s="198"/>
      <c r="S2" s="199"/>
      <c r="T2" s="140"/>
      <c r="U2" s="140"/>
      <c r="V2" s="140"/>
      <c r="W2" s="140"/>
      <c r="X2" s="140"/>
      <c r="Y2" s="140"/>
      <c r="Z2" s="140"/>
      <c r="AA2" s="140"/>
      <c r="AB2" s="140"/>
      <c r="AC2" s="140"/>
      <c r="AD2" s="140"/>
      <c r="AE2" s="140"/>
    </row>
    <row r="3" spans="1:31" ht="27.75" customHeight="1" x14ac:dyDescent="0.2">
      <c r="A3" s="187"/>
      <c r="B3" s="200" t="s">
        <v>201</v>
      </c>
      <c r="C3" s="201"/>
      <c r="D3" s="201"/>
      <c r="E3" s="201"/>
      <c r="F3" s="201"/>
      <c r="G3" s="201"/>
      <c r="H3" s="201"/>
      <c r="I3" s="201"/>
      <c r="J3" s="201"/>
      <c r="K3" s="201"/>
      <c r="L3" s="201"/>
      <c r="M3" s="202"/>
      <c r="N3" s="203" t="s">
        <v>2</v>
      </c>
      <c r="O3" s="204"/>
      <c r="P3" s="204"/>
      <c r="Q3" s="204"/>
      <c r="R3" s="204"/>
      <c r="S3" s="205"/>
      <c r="T3" s="140"/>
      <c r="U3" s="140"/>
      <c r="V3" s="140"/>
      <c r="W3" s="140"/>
      <c r="X3" s="140"/>
      <c r="Y3" s="140"/>
      <c r="Z3" s="140"/>
      <c r="AA3" s="140"/>
      <c r="AB3" s="140"/>
      <c r="AC3" s="140"/>
      <c r="AD3" s="140"/>
      <c r="AE3" s="140"/>
    </row>
    <row r="4" spans="1:31" ht="25.5" customHeight="1" x14ac:dyDescent="0.2">
      <c r="A4" s="187"/>
      <c r="B4" s="206" t="s">
        <v>202</v>
      </c>
      <c r="C4" s="207"/>
      <c r="D4" s="207"/>
      <c r="E4" s="207"/>
      <c r="F4" s="207"/>
      <c r="G4" s="207"/>
      <c r="H4" s="207"/>
      <c r="I4" s="207"/>
      <c r="J4" s="207"/>
      <c r="K4" s="207"/>
      <c r="L4" s="207"/>
      <c r="M4" s="208"/>
      <c r="N4" s="175" t="s">
        <v>3</v>
      </c>
      <c r="O4" s="176"/>
      <c r="P4" s="176"/>
      <c r="Q4" s="176"/>
      <c r="R4" s="176"/>
      <c r="S4" s="176"/>
      <c r="T4" s="176"/>
      <c r="U4" s="176"/>
      <c r="V4" s="176"/>
      <c r="W4" s="176"/>
      <c r="X4" s="176"/>
      <c r="Y4" s="176"/>
      <c r="Z4" s="176"/>
      <c r="AA4" s="176"/>
      <c r="AB4" s="176"/>
      <c r="AC4" s="176"/>
      <c r="AD4" s="176"/>
      <c r="AE4" s="176"/>
    </row>
    <row r="5" spans="1:31" ht="12.75" customHeight="1" x14ac:dyDescent="0.2">
      <c r="A5" s="173" t="s">
        <v>4</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row>
    <row r="6" spans="1:31" ht="12.75" customHeight="1" x14ac:dyDescent="0.2">
      <c r="A6" s="101" t="s">
        <v>5</v>
      </c>
      <c r="B6" s="209" t="s">
        <v>6</v>
      </c>
      <c r="C6" s="210"/>
      <c r="D6" s="210"/>
      <c r="E6" s="210"/>
      <c r="F6" s="210"/>
      <c r="G6" s="210"/>
      <c r="H6" s="210"/>
      <c r="I6" s="210"/>
      <c r="J6" s="210"/>
      <c r="K6" s="210"/>
      <c r="L6" s="210"/>
      <c r="M6" s="210"/>
      <c r="N6" s="171" t="s">
        <v>7</v>
      </c>
      <c r="O6" s="172"/>
      <c r="P6" s="172"/>
      <c r="Q6" s="172"/>
      <c r="R6" s="172"/>
      <c r="S6" s="172"/>
      <c r="T6" s="172"/>
      <c r="U6" s="172"/>
      <c r="V6" s="172"/>
      <c r="W6" s="172"/>
      <c r="X6" s="172"/>
      <c r="Y6" s="172"/>
      <c r="Z6" s="172"/>
      <c r="AA6" s="172"/>
      <c r="AB6" s="172"/>
      <c r="AC6" s="172"/>
      <c r="AD6" s="172"/>
      <c r="AE6" s="172"/>
    </row>
    <row r="7" spans="1:31" ht="12.75" customHeight="1" x14ac:dyDescent="0.2">
      <c r="A7" s="100"/>
      <c r="B7" s="211" t="s">
        <v>209</v>
      </c>
      <c r="C7" s="212"/>
      <c r="D7" s="212"/>
      <c r="E7" s="212"/>
      <c r="F7" s="212"/>
      <c r="G7" s="212"/>
      <c r="H7" s="212"/>
      <c r="I7" s="212"/>
      <c r="J7" s="212"/>
      <c r="K7" s="212"/>
      <c r="L7" s="212"/>
      <c r="M7" s="213"/>
      <c r="N7" s="144" t="s">
        <v>167</v>
      </c>
      <c r="O7" s="144"/>
      <c r="P7" s="144"/>
      <c r="Q7" s="144"/>
      <c r="R7" s="144"/>
      <c r="S7" s="144"/>
      <c r="T7" s="144"/>
      <c r="U7" s="144"/>
      <c r="V7" s="144"/>
      <c r="W7" s="169"/>
      <c r="X7" s="169"/>
      <c r="Y7" s="169"/>
      <c r="Z7" s="169"/>
      <c r="AA7" s="169"/>
      <c r="AB7" s="169"/>
      <c r="AC7" s="169"/>
      <c r="AD7" s="169"/>
      <c r="AE7" s="169"/>
    </row>
    <row r="8" spans="1:31" ht="12.75" customHeight="1" x14ac:dyDescent="0.2">
      <c r="A8" s="74" t="s">
        <v>168</v>
      </c>
      <c r="B8" s="170"/>
      <c r="C8" s="170"/>
      <c r="D8" s="170"/>
      <c r="E8" s="170"/>
      <c r="F8" s="170"/>
      <c r="G8" s="170"/>
      <c r="H8" s="170"/>
      <c r="I8" s="170"/>
      <c r="J8" s="170"/>
      <c r="K8" s="170"/>
      <c r="L8" s="170"/>
      <c r="M8" s="170"/>
      <c r="N8" s="144" t="s">
        <v>210</v>
      </c>
      <c r="O8" s="144"/>
      <c r="P8" s="144"/>
      <c r="Q8" s="144"/>
      <c r="R8" s="144"/>
      <c r="S8" s="144"/>
      <c r="T8" s="144"/>
      <c r="U8" s="144"/>
      <c r="V8" s="144"/>
      <c r="W8" s="170"/>
      <c r="X8" s="170"/>
      <c r="Y8" s="170"/>
      <c r="Z8" s="170"/>
      <c r="AA8" s="170"/>
      <c r="AB8" s="170"/>
      <c r="AC8" s="170"/>
      <c r="AD8" s="170"/>
      <c r="AE8" s="170"/>
    </row>
    <row r="9" spans="1:31" ht="29.25" customHeight="1" thickBot="1" x14ac:dyDescent="0.25">
      <c r="A9" s="75" t="s">
        <v>8</v>
      </c>
      <c r="B9" s="214"/>
      <c r="C9" s="215"/>
      <c r="D9" s="215"/>
      <c r="E9" s="215"/>
      <c r="F9" s="215"/>
      <c r="G9" s="216"/>
      <c r="H9" s="217" t="s">
        <v>9</v>
      </c>
      <c r="I9" s="218"/>
      <c r="J9" s="219"/>
      <c r="K9" s="220"/>
      <c r="L9" s="215"/>
      <c r="M9" s="216"/>
      <c r="N9" s="217" t="s">
        <v>10</v>
      </c>
      <c r="O9" s="218"/>
      <c r="P9" s="218"/>
      <c r="Q9" s="223"/>
      <c r="R9" s="223"/>
      <c r="S9" s="223"/>
      <c r="T9" s="223"/>
      <c r="U9" s="223"/>
      <c r="V9" s="223"/>
      <c r="W9" s="223"/>
      <c r="X9" s="223"/>
      <c r="Y9" s="223"/>
      <c r="Z9" s="223"/>
      <c r="AA9" s="223"/>
      <c r="AB9" s="223"/>
      <c r="AC9" s="223"/>
      <c r="AD9" s="223"/>
      <c r="AE9" s="223"/>
    </row>
    <row r="10" spans="1:31" ht="6.75" customHeight="1" x14ac:dyDescent="0.2">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row>
    <row r="11" spans="1:31" ht="12.75" customHeight="1" x14ac:dyDescent="0.2">
      <c r="A11" s="221" t="s">
        <v>11</v>
      </c>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row>
    <row r="12" spans="1:31" ht="12.75" customHeight="1" x14ac:dyDescent="0.2">
      <c r="A12" s="225" t="s">
        <v>12</v>
      </c>
      <c r="B12" s="225"/>
      <c r="C12" s="225"/>
      <c r="D12" s="225"/>
      <c r="E12" s="225"/>
      <c r="F12" s="225"/>
      <c r="G12" s="225"/>
      <c r="H12" s="225"/>
      <c r="I12" s="225"/>
      <c r="J12" s="225"/>
      <c r="K12" s="225"/>
      <c r="L12" s="225"/>
      <c r="M12" s="184" t="s">
        <v>13</v>
      </c>
      <c r="N12" s="185"/>
      <c r="O12" s="185"/>
      <c r="P12" s="185"/>
      <c r="Q12" s="185"/>
      <c r="R12" s="185"/>
      <c r="S12" s="185"/>
      <c r="T12" s="185"/>
      <c r="U12" s="185"/>
      <c r="V12" s="185"/>
      <c r="W12" s="185"/>
      <c r="X12" s="185"/>
      <c r="Y12" s="185"/>
      <c r="Z12" s="185"/>
      <c r="AA12" s="185"/>
      <c r="AB12" s="185"/>
      <c r="AC12" s="185"/>
      <c r="AD12" s="185"/>
      <c r="AE12" s="185"/>
    </row>
    <row r="13" spans="1:31" ht="12.75" customHeight="1" x14ac:dyDescent="0.2">
      <c r="A13" s="170"/>
      <c r="B13" s="170"/>
      <c r="C13" s="170"/>
      <c r="D13" s="170"/>
      <c r="E13" s="170"/>
      <c r="F13" s="170"/>
      <c r="G13" s="170"/>
      <c r="H13" s="170"/>
      <c r="I13" s="170"/>
      <c r="J13" s="170"/>
      <c r="K13" s="170"/>
      <c r="L13" s="170"/>
      <c r="M13" s="227" t="s">
        <v>14</v>
      </c>
      <c r="N13" s="228"/>
      <c r="O13" s="228"/>
      <c r="P13" s="228"/>
      <c r="Q13" s="228"/>
      <c r="R13" s="228"/>
      <c r="S13" s="228"/>
      <c r="T13" s="228"/>
      <c r="U13" s="228"/>
      <c r="V13" s="228"/>
      <c r="W13" s="228"/>
      <c r="X13" s="228"/>
      <c r="Y13" s="228"/>
      <c r="Z13" s="228"/>
      <c r="AA13" s="228"/>
      <c r="AB13" s="228"/>
      <c r="AC13" s="228"/>
      <c r="AD13" s="228"/>
      <c r="AE13" s="229"/>
    </row>
    <row r="14" spans="1:31" ht="12.75" customHeight="1" x14ac:dyDescent="0.2">
      <c r="A14" s="170"/>
      <c r="B14" s="170"/>
      <c r="C14" s="170"/>
      <c r="D14" s="170"/>
      <c r="E14" s="170"/>
      <c r="F14" s="170"/>
      <c r="G14" s="170"/>
      <c r="H14" s="170"/>
      <c r="I14" s="170"/>
      <c r="J14" s="170"/>
      <c r="K14" s="170"/>
      <c r="L14" s="170"/>
      <c r="M14" s="227" t="s">
        <v>203</v>
      </c>
      <c r="N14" s="228"/>
      <c r="O14" s="228"/>
      <c r="P14" s="228"/>
      <c r="Q14" s="228"/>
      <c r="R14" s="228"/>
      <c r="S14" s="228"/>
      <c r="T14" s="228"/>
      <c r="U14" s="228"/>
      <c r="V14" s="228"/>
      <c r="W14" s="228"/>
      <c r="X14" s="228"/>
      <c r="Y14" s="228"/>
      <c r="Z14" s="228"/>
      <c r="AA14" s="228"/>
      <c r="AB14" s="228"/>
      <c r="AC14" s="228"/>
      <c r="AD14" s="228"/>
      <c r="AE14" s="229"/>
    </row>
    <row r="15" spans="1:31" ht="12.75" customHeight="1" x14ac:dyDescent="0.2">
      <c r="A15" s="170"/>
      <c r="B15" s="170"/>
      <c r="C15" s="170"/>
      <c r="D15" s="170"/>
      <c r="E15" s="170"/>
      <c r="F15" s="170"/>
      <c r="G15" s="170"/>
      <c r="H15" s="170"/>
      <c r="I15" s="170"/>
      <c r="J15" s="170"/>
      <c r="K15" s="170"/>
      <c r="L15" s="170"/>
      <c r="M15" s="227" t="s">
        <v>204</v>
      </c>
      <c r="N15" s="228"/>
      <c r="O15" s="228"/>
      <c r="P15" s="228"/>
      <c r="Q15" s="228"/>
      <c r="R15" s="228"/>
      <c r="S15" s="228"/>
      <c r="T15" s="228"/>
      <c r="U15" s="228"/>
      <c r="V15" s="228"/>
      <c r="W15" s="228"/>
      <c r="X15" s="228"/>
      <c r="Y15" s="228"/>
      <c r="Z15" s="228"/>
      <c r="AA15" s="228"/>
      <c r="AB15" s="228"/>
      <c r="AC15" s="228"/>
      <c r="AD15" s="228"/>
      <c r="AE15" s="229"/>
    </row>
    <row r="16" spans="1:31" ht="12.75" customHeight="1" x14ac:dyDescent="0.2">
      <c r="A16" s="170"/>
      <c r="B16" s="170"/>
      <c r="C16" s="170"/>
      <c r="D16" s="170"/>
      <c r="E16" s="170"/>
      <c r="F16" s="170"/>
      <c r="G16" s="170"/>
      <c r="H16" s="170"/>
      <c r="I16" s="170"/>
      <c r="J16" s="170"/>
      <c r="K16" s="170"/>
      <c r="L16" s="170"/>
      <c r="M16" s="227" t="s">
        <v>205</v>
      </c>
      <c r="N16" s="228"/>
      <c r="O16" s="228"/>
      <c r="P16" s="228"/>
      <c r="Q16" s="228"/>
      <c r="R16" s="228"/>
      <c r="S16" s="228"/>
      <c r="T16" s="228"/>
      <c r="U16" s="228"/>
      <c r="V16" s="228"/>
      <c r="W16" s="228"/>
      <c r="X16" s="228"/>
      <c r="Y16" s="228"/>
      <c r="Z16" s="228"/>
      <c r="AA16" s="228"/>
      <c r="AB16" s="228"/>
      <c r="AC16" s="228"/>
      <c r="AD16" s="228"/>
      <c r="AE16" s="229"/>
    </row>
    <row r="17" spans="1:31" ht="12.75" customHeight="1" x14ac:dyDescent="0.2">
      <c r="A17" s="230"/>
      <c r="B17" s="231"/>
      <c r="C17" s="231"/>
      <c r="D17" s="231"/>
      <c r="E17" s="231"/>
      <c r="F17" s="231"/>
      <c r="G17" s="231"/>
      <c r="H17" s="231"/>
      <c r="I17" s="231"/>
      <c r="J17" s="231"/>
      <c r="K17" s="231"/>
      <c r="L17" s="232"/>
      <c r="M17" s="227" t="s">
        <v>206</v>
      </c>
      <c r="N17" s="228"/>
      <c r="O17" s="228"/>
      <c r="P17" s="228"/>
      <c r="Q17" s="228"/>
      <c r="R17" s="228"/>
      <c r="S17" s="228"/>
      <c r="T17" s="228"/>
      <c r="U17" s="228"/>
      <c r="V17" s="228"/>
      <c r="W17" s="228"/>
      <c r="X17" s="228"/>
      <c r="Y17" s="228"/>
      <c r="Z17" s="228"/>
      <c r="AA17" s="228"/>
      <c r="AB17" s="228"/>
      <c r="AC17" s="228"/>
      <c r="AD17" s="228"/>
      <c r="AE17" s="229"/>
    </row>
    <row r="18" spans="1:31" ht="12.75" customHeight="1" x14ac:dyDescent="0.2">
      <c r="A18" s="230"/>
      <c r="B18" s="231"/>
      <c r="C18" s="231"/>
      <c r="D18" s="231"/>
      <c r="E18" s="231"/>
      <c r="F18" s="231"/>
      <c r="G18" s="231"/>
      <c r="H18" s="231"/>
      <c r="I18" s="231"/>
      <c r="J18" s="231"/>
      <c r="K18" s="231"/>
      <c r="L18" s="232"/>
      <c r="M18" s="227" t="s">
        <v>207</v>
      </c>
      <c r="N18" s="228"/>
      <c r="O18" s="228"/>
      <c r="P18" s="228"/>
      <c r="Q18" s="228"/>
      <c r="R18" s="228"/>
      <c r="S18" s="228"/>
      <c r="T18" s="228"/>
      <c r="U18" s="228"/>
      <c r="V18" s="228"/>
      <c r="W18" s="228"/>
      <c r="X18" s="228"/>
      <c r="Y18" s="228"/>
      <c r="Z18" s="228"/>
      <c r="AA18" s="228"/>
      <c r="AB18" s="228"/>
      <c r="AC18" s="228"/>
      <c r="AD18" s="228"/>
      <c r="AE18" s="229"/>
    </row>
    <row r="19" spans="1:31" ht="12.75" customHeight="1" x14ac:dyDescent="0.2">
      <c r="A19" s="226"/>
      <c r="B19" s="226"/>
      <c r="C19" s="226"/>
      <c r="D19" s="226"/>
      <c r="E19" s="226"/>
      <c r="F19" s="226"/>
      <c r="G19" s="226"/>
      <c r="H19" s="226"/>
      <c r="I19" s="226"/>
      <c r="J19" s="226"/>
      <c r="K19" s="226"/>
      <c r="L19" s="226"/>
      <c r="M19" s="227" t="s">
        <v>208</v>
      </c>
      <c r="N19" s="228"/>
      <c r="O19" s="228"/>
      <c r="P19" s="228"/>
      <c r="Q19" s="228"/>
      <c r="R19" s="228"/>
      <c r="S19" s="228"/>
      <c r="T19" s="228"/>
      <c r="U19" s="228"/>
      <c r="V19" s="228"/>
      <c r="W19" s="228"/>
      <c r="X19" s="228"/>
      <c r="Y19" s="228"/>
      <c r="Z19" s="228"/>
      <c r="AA19" s="228"/>
      <c r="AB19" s="228"/>
      <c r="AC19" s="228"/>
      <c r="AD19" s="228"/>
      <c r="AE19" s="229"/>
    </row>
    <row r="20" spans="1:31" ht="12.75" customHeight="1" x14ac:dyDescent="0.2">
      <c r="A20" s="177"/>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row>
    <row r="21" spans="1:31" ht="14.25" customHeight="1" x14ac:dyDescent="0.2">
      <c r="A21" s="224" t="s">
        <v>15</v>
      </c>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row>
    <row r="22" spans="1:31" ht="44.25" customHeight="1" x14ac:dyDescent="0.2">
      <c r="A22" s="233" t="s">
        <v>211</v>
      </c>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row>
    <row r="23" spans="1:31" ht="12.75" customHeight="1" x14ac:dyDescent="0.2">
      <c r="A23" s="244" t="s">
        <v>16</v>
      </c>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row>
    <row r="24" spans="1:31" ht="126" customHeight="1" x14ac:dyDescent="0.2">
      <c r="A24" s="234" t="s">
        <v>212</v>
      </c>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row>
    <row r="25" spans="1:31" ht="12.75" customHeight="1" x14ac:dyDescent="0.2">
      <c r="A25" s="178" t="s">
        <v>17</v>
      </c>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80"/>
    </row>
    <row r="26" spans="1:31" ht="26.25" customHeight="1" x14ac:dyDescent="0.2">
      <c r="A26" s="181" t="s">
        <v>235</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3"/>
    </row>
    <row r="27" spans="1:31" ht="21.75" customHeight="1" x14ac:dyDescent="0.2">
      <c r="A27" s="243" t="s">
        <v>89</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row>
    <row r="28" spans="1:31" ht="102.75" customHeight="1" x14ac:dyDescent="0.2">
      <c r="A28" s="28" t="s">
        <v>19</v>
      </c>
      <c r="B28" s="77" t="s">
        <v>20</v>
      </c>
      <c r="C28" s="76" t="s">
        <v>174</v>
      </c>
      <c r="D28" s="28" t="s">
        <v>87</v>
      </c>
      <c r="E28" s="28" t="s">
        <v>88</v>
      </c>
      <c r="F28" s="76" t="s">
        <v>175</v>
      </c>
      <c r="G28" s="28" t="s">
        <v>87</v>
      </c>
      <c r="H28" s="77" t="s">
        <v>180</v>
      </c>
      <c r="I28" s="76" t="s">
        <v>176</v>
      </c>
      <c r="J28" s="28" t="s">
        <v>87</v>
      </c>
      <c r="K28" s="77" t="s">
        <v>180</v>
      </c>
      <c r="L28" s="76" t="s">
        <v>177</v>
      </c>
      <c r="M28" s="28" t="s">
        <v>87</v>
      </c>
      <c r="N28" s="77" t="s">
        <v>180</v>
      </c>
      <c r="O28" s="76" t="s">
        <v>178</v>
      </c>
      <c r="P28" s="28" t="s">
        <v>87</v>
      </c>
      <c r="Q28" s="77" t="s">
        <v>180</v>
      </c>
      <c r="R28" s="76" t="s">
        <v>179</v>
      </c>
      <c r="S28" s="28" t="s">
        <v>87</v>
      </c>
      <c r="T28" s="77" t="s">
        <v>180</v>
      </c>
      <c r="U28" s="239" t="s">
        <v>97</v>
      </c>
      <c r="V28" s="240"/>
      <c r="W28" s="23" t="s">
        <v>99</v>
      </c>
      <c r="X28" s="77" t="s">
        <v>181</v>
      </c>
      <c r="Y28" s="23" t="s">
        <v>100</v>
      </c>
      <c r="Z28" s="28" t="s">
        <v>24</v>
      </c>
      <c r="AA28" s="23" t="s">
        <v>25</v>
      </c>
      <c r="AB28" s="28" t="s">
        <v>86</v>
      </c>
      <c r="AC28" s="29"/>
      <c r="AD28" s="29"/>
    </row>
    <row r="29" spans="1:31" ht="12.75" customHeight="1" thickBot="1" x14ac:dyDescent="0.25">
      <c r="A29" s="4" t="s">
        <v>158</v>
      </c>
      <c r="B29" s="31" t="s">
        <v>170</v>
      </c>
      <c r="C29" s="30">
        <v>20</v>
      </c>
      <c r="D29" s="11">
        <f>IF(B29="RURAL",C29/18,IF(B29="URBANA",C29/25))</f>
        <v>0.8</v>
      </c>
      <c r="E29" s="31">
        <v>2</v>
      </c>
      <c r="F29" s="30">
        <v>35</v>
      </c>
      <c r="G29" s="11">
        <f>IF(B29="RURAL",F29/25,IF(B29="URBANA",F29/35))</f>
        <v>1</v>
      </c>
      <c r="H29" s="5">
        <v>2</v>
      </c>
      <c r="I29" s="30">
        <v>25</v>
      </c>
      <c r="J29" s="11">
        <f>IF(B29="RURAL",I29/25,IF(B29="URBANA",I29/35))</f>
        <v>0.7142857142857143</v>
      </c>
      <c r="K29" s="32">
        <v>2</v>
      </c>
      <c r="L29" s="30">
        <v>25</v>
      </c>
      <c r="M29" s="11">
        <f>IF(B29="RURAL",L29/25,IF(B29="URBANA",L29/35))</f>
        <v>0.7142857142857143</v>
      </c>
      <c r="N29" s="32">
        <v>2</v>
      </c>
      <c r="O29" s="30">
        <v>25</v>
      </c>
      <c r="P29" s="11">
        <f>IF(B29="RURAL",O29/25,IF(B29="URBANA",O29/35))</f>
        <v>0.7142857142857143</v>
      </c>
      <c r="Q29" s="5">
        <v>1</v>
      </c>
      <c r="R29" s="30">
        <v>25</v>
      </c>
      <c r="S29" s="11">
        <f>IF(B29="RURAL",R29/25,IF(B29="URBANA",R29/35))</f>
        <v>0.7142857142857143</v>
      </c>
      <c r="T29" s="32">
        <v>2</v>
      </c>
      <c r="U29" s="241">
        <f t="shared" ref="U29" si="0">E29+H29+K29+N29+Q29+T29</f>
        <v>11</v>
      </c>
      <c r="V29" s="242"/>
      <c r="W29" s="12">
        <f>C29+F29+I29+L29+O29+R29</f>
        <v>155</v>
      </c>
      <c r="X29" s="5">
        <v>11</v>
      </c>
      <c r="Y29" s="12">
        <f>U29</f>
        <v>11</v>
      </c>
      <c r="Z29" s="6">
        <v>10</v>
      </c>
      <c r="AA29" s="12">
        <f>Y29-Z29</f>
        <v>1</v>
      </c>
      <c r="AB29" s="12">
        <f>X29*5</f>
        <v>55</v>
      </c>
      <c r="AC29" s="29"/>
      <c r="AD29" s="29"/>
    </row>
    <row r="30" spans="1:31" ht="12.75" customHeight="1" thickBot="1" x14ac:dyDescent="0.25">
      <c r="A30" s="4" t="s">
        <v>159</v>
      </c>
      <c r="B30" s="31" t="s">
        <v>114</v>
      </c>
      <c r="C30" s="33">
        <v>36</v>
      </c>
      <c r="D30" s="11">
        <f t="shared" ref="D30:D40" si="1">IF(B30="RURAL",C30/18,IF(B30="URBANA",C30/25))</f>
        <v>2</v>
      </c>
      <c r="E30" s="34"/>
      <c r="F30" s="33"/>
      <c r="G30" s="11">
        <f t="shared" ref="G30:G40" si="2">IF(B30="RURAL",F30/25,IF(B30="URBANA",F30/35))</f>
        <v>0</v>
      </c>
      <c r="H30" s="8"/>
      <c r="I30" s="33"/>
      <c r="J30" s="11">
        <f t="shared" ref="J30:J40" si="3">IF(B30="RURAL",I30/25,IF(B30="URBANA",I30/35))</f>
        <v>0</v>
      </c>
      <c r="K30" s="35"/>
      <c r="L30" s="33"/>
      <c r="M30" s="11">
        <f t="shared" ref="M30:M40" si="4">IF(B30="RURAL",L30/25,IF(B30="URBANA",L30/35))</f>
        <v>0</v>
      </c>
      <c r="N30" s="35"/>
      <c r="O30" s="33"/>
      <c r="P30" s="11">
        <f t="shared" ref="P30:P40" si="5">IF(B30="RURAL",O30/25,IF(B30="URBANA",O30/35))</f>
        <v>0</v>
      </c>
      <c r="Q30" s="8"/>
      <c r="R30" s="33"/>
      <c r="S30" s="11">
        <f t="shared" ref="S30:S40" si="6">IF(B30="RURAL",R30/25,IF(B30="URBANA",R30/35))</f>
        <v>0</v>
      </c>
      <c r="T30" s="35"/>
      <c r="U30" s="241">
        <f t="shared" ref="U30:U40" si="7">E30+H30+K30+N30+Q30+T30</f>
        <v>0</v>
      </c>
      <c r="V30" s="242"/>
      <c r="W30" s="13">
        <f t="shared" ref="W30:W40" si="8">C30+F30+I30+L30+O30+R30</f>
        <v>36</v>
      </c>
      <c r="X30" s="8"/>
      <c r="Y30" s="12">
        <f t="shared" ref="Y30:Y40" si="9">U30</f>
        <v>0</v>
      </c>
      <c r="Z30" s="9"/>
      <c r="AA30" s="12">
        <f t="shared" ref="AA30:AA40" si="10">Y30-Z30</f>
        <v>0</v>
      </c>
      <c r="AB30" s="12">
        <f t="shared" ref="AB30:AB40" si="11">X30*5</f>
        <v>0</v>
      </c>
      <c r="AC30" s="29"/>
      <c r="AD30" s="29"/>
    </row>
    <row r="31" spans="1:31" ht="12.75" customHeight="1" thickBot="1" x14ac:dyDescent="0.25">
      <c r="A31" s="4" t="s">
        <v>160</v>
      </c>
      <c r="B31" s="31" t="s">
        <v>114</v>
      </c>
      <c r="C31" s="33"/>
      <c r="D31" s="11">
        <f t="shared" si="1"/>
        <v>0</v>
      </c>
      <c r="E31" s="34"/>
      <c r="F31" s="33"/>
      <c r="G31" s="11">
        <f t="shared" si="2"/>
        <v>0</v>
      </c>
      <c r="H31" s="8"/>
      <c r="I31" s="33"/>
      <c r="J31" s="11">
        <f t="shared" si="3"/>
        <v>0</v>
      </c>
      <c r="K31" s="35"/>
      <c r="L31" s="33"/>
      <c r="M31" s="11">
        <f t="shared" si="4"/>
        <v>0</v>
      </c>
      <c r="N31" s="35"/>
      <c r="O31" s="33"/>
      <c r="P31" s="11">
        <f t="shared" si="5"/>
        <v>0</v>
      </c>
      <c r="Q31" s="8"/>
      <c r="R31" s="33"/>
      <c r="S31" s="11">
        <f t="shared" si="6"/>
        <v>0</v>
      </c>
      <c r="T31" s="35"/>
      <c r="U31" s="241">
        <f t="shared" si="7"/>
        <v>0</v>
      </c>
      <c r="V31" s="242"/>
      <c r="W31" s="13">
        <f t="shared" si="8"/>
        <v>0</v>
      </c>
      <c r="X31" s="8"/>
      <c r="Y31" s="12">
        <f t="shared" si="9"/>
        <v>0</v>
      </c>
      <c r="Z31" s="9"/>
      <c r="AA31" s="12">
        <f t="shared" si="10"/>
        <v>0</v>
      </c>
      <c r="AB31" s="12">
        <f t="shared" si="11"/>
        <v>0</v>
      </c>
      <c r="AC31" s="29"/>
      <c r="AD31" s="29"/>
    </row>
    <row r="32" spans="1:31" ht="12.75" customHeight="1" thickBot="1" x14ac:dyDescent="0.25">
      <c r="A32" s="4" t="s">
        <v>161</v>
      </c>
      <c r="B32" s="31" t="s">
        <v>114</v>
      </c>
      <c r="C32" s="33"/>
      <c r="D32" s="11">
        <f t="shared" si="1"/>
        <v>0</v>
      </c>
      <c r="E32" s="34"/>
      <c r="F32" s="33"/>
      <c r="G32" s="11">
        <f t="shared" si="2"/>
        <v>0</v>
      </c>
      <c r="H32" s="8"/>
      <c r="I32" s="33">
        <v>45</v>
      </c>
      <c r="J32" s="11">
        <f t="shared" si="3"/>
        <v>1.8</v>
      </c>
      <c r="K32" s="35"/>
      <c r="L32" s="33"/>
      <c r="M32" s="11">
        <f t="shared" si="4"/>
        <v>0</v>
      </c>
      <c r="N32" s="35"/>
      <c r="O32" s="33"/>
      <c r="P32" s="11">
        <f t="shared" si="5"/>
        <v>0</v>
      </c>
      <c r="Q32" s="8"/>
      <c r="R32" s="33"/>
      <c r="S32" s="11">
        <f t="shared" si="6"/>
        <v>0</v>
      </c>
      <c r="T32" s="35"/>
      <c r="U32" s="241">
        <f t="shared" si="7"/>
        <v>0</v>
      </c>
      <c r="V32" s="242"/>
      <c r="W32" s="13">
        <f t="shared" si="8"/>
        <v>45</v>
      </c>
      <c r="X32" s="8"/>
      <c r="Y32" s="12">
        <f t="shared" si="9"/>
        <v>0</v>
      </c>
      <c r="Z32" s="9"/>
      <c r="AA32" s="12">
        <f t="shared" si="10"/>
        <v>0</v>
      </c>
      <c r="AB32" s="12">
        <f t="shared" si="11"/>
        <v>0</v>
      </c>
      <c r="AC32" s="29"/>
      <c r="AD32" s="29"/>
    </row>
    <row r="33" spans="1:35" ht="12.75" customHeight="1" thickBot="1" x14ac:dyDescent="0.25">
      <c r="A33" s="4" t="s">
        <v>162</v>
      </c>
      <c r="B33" s="31" t="s">
        <v>170</v>
      </c>
      <c r="C33" s="34"/>
      <c r="D33" s="11">
        <f t="shared" si="1"/>
        <v>0</v>
      </c>
      <c r="E33" s="34"/>
      <c r="F33" s="34"/>
      <c r="G33" s="11">
        <f t="shared" si="2"/>
        <v>0</v>
      </c>
      <c r="H33" s="8"/>
      <c r="I33" s="34"/>
      <c r="J33" s="11">
        <f t="shared" si="3"/>
        <v>0</v>
      </c>
      <c r="K33" s="34"/>
      <c r="L33" s="34"/>
      <c r="M33" s="11">
        <f t="shared" si="4"/>
        <v>0</v>
      </c>
      <c r="N33" s="34"/>
      <c r="O33" s="34"/>
      <c r="P33" s="11">
        <f t="shared" si="5"/>
        <v>0</v>
      </c>
      <c r="Q33" s="34"/>
      <c r="R33" s="34">
        <v>25</v>
      </c>
      <c r="S33" s="11">
        <f t="shared" si="6"/>
        <v>0.7142857142857143</v>
      </c>
      <c r="T33" s="34"/>
      <c r="U33" s="241">
        <f t="shared" si="7"/>
        <v>0</v>
      </c>
      <c r="V33" s="242"/>
      <c r="W33" s="13">
        <f t="shared" si="8"/>
        <v>25</v>
      </c>
      <c r="X33" s="8"/>
      <c r="Y33" s="12">
        <f t="shared" si="9"/>
        <v>0</v>
      </c>
      <c r="Z33" s="10"/>
      <c r="AA33" s="12">
        <f t="shared" si="10"/>
        <v>0</v>
      </c>
      <c r="AB33" s="12">
        <f t="shared" si="11"/>
        <v>0</v>
      </c>
      <c r="AC33" s="29"/>
      <c r="AD33" s="29"/>
    </row>
    <row r="34" spans="1:35" ht="12.75" customHeight="1" thickBot="1" x14ac:dyDescent="0.25">
      <c r="A34" s="4" t="s">
        <v>163</v>
      </c>
      <c r="B34" s="31" t="s">
        <v>114</v>
      </c>
      <c r="C34" s="34"/>
      <c r="D34" s="11">
        <f t="shared" si="1"/>
        <v>0</v>
      </c>
      <c r="E34" s="34"/>
      <c r="F34" s="34"/>
      <c r="G34" s="11">
        <f t="shared" si="2"/>
        <v>0</v>
      </c>
      <c r="H34" s="8"/>
      <c r="I34" s="34"/>
      <c r="J34" s="11">
        <f t="shared" si="3"/>
        <v>0</v>
      </c>
      <c r="K34" s="34">
        <v>6</v>
      </c>
      <c r="L34" s="34"/>
      <c r="M34" s="11">
        <f t="shared" si="4"/>
        <v>0</v>
      </c>
      <c r="N34" s="34">
        <v>2</v>
      </c>
      <c r="O34" s="34"/>
      <c r="P34" s="11">
        <f t="shared" si="5"/>
        <v>0</v>
      </c>
      <c r="Q34" s="34">
        <v>2</v>
      </c>
      <c r="R34" s="34"/>
      <c r="S34" s="11">
        <f t="shared" si="6"/>
        <v>0</v>
      </c>
      <c r="T34" s="34"/>
      <c r="U34" s="241">
        <f t="shared" si="7"/>
        <v>10</v>
      </c>
      <c r="V34" s="242"/>
      <c r="W34" s="13">
        <f t="shared" si="8"/>
        <v>0</v>
      </c>
      <c r="X34" s="8"/>
      <c r="Y34" s="12">
        <f t="shared" si="9"/>
        <v>10</v>
      </c>
      <c r="Z34" s="8"/>
      <c r="AA34" s="12">
        <f t="shared" si="10"/>
        <v>10</v>
      </c>
      <c r="AB34" s="12">
        <f t="shared" si="11"/>
        <v>0</v>
      </c>
      <c r="AC34" s="29"/>
      <c r="AD34" s="29"/>
    </row>
    <row r="35" spans="1:35" ht="12.75" customHeight="1" thickBot="1" x14ac:dyDescent="0.25">
      <c r="A35" s="4" t="s">
        <v>164</v>
      </c>
      <c r="B35" s="31" t="s">
        <v>170</v>
      </c>
      <c r="C35" s="34">
        <v>100</v>
      </c>
      <c r="D35" s="11">
        <f t="shared" si="1"/>
        <v>4</v>
      </c>
      <c r="E35" s="34"/>
      <c r="F35" s="34">
        <v>35</v>
      </c>
      <c r="G35" s="11">
        <f t="shared" si="2"/>
        <v>1</v>
      </c>
      <c r="H35" s="8"/>
      <c r="I35" s="34">
        <v>35</v>
      </c>
      <c r="J35" s="11">
        <f t="shared" si="3"/>
        <v>1</v>
      </c>
      <c r="K35" s="34"/>
      <c r="L35" s="34"/>
      <c r="M35" s="11">
        <f t="shared" si="4"/>
        <v>0</v>
      </c>
      <c r="N35" s="34"/>
      <c r="O35" s="34"/>
      <c r="P35" s="11">
        <f t="shared" si="5"/>
        <v>0</v>
      </c>
      <c r="Q35" s="34"/>
      <c r="R35" s="34"/>
      <c r="S35" s="11">
        <f t="shared" si="6"/>
        <v>0</v>
      </c>
      <c r="T35" s="34"/>
      <c r="U35" s="241">
        <f t="shared" si="7"/>
        <v>0</v>
      </c>
      <c r="V35" s="242"/>
      <c r="W35" s="13">
        <f t="shared" si="8"/>
        <v>170</v>
      </c>
      <c r="X35" s="8"/>
      <c r="Y35" s="12">
        <f t="shared" si="9"/>
        <v>0</v>
      </c>
      <c r="Z35" s="8"/>
      <c r="AA35" s="12">
        <f t="shared" si="10"/>
        <v>0</v>
      </c>
      <c r="AB35" s="12">
        <f t="shared" si="11"/>
        <v>0</v>
      </c>
      <c r="AC35" s="29"/>
      <c r="AD35" s="29"/>
    </row>
    <row r="36" spans="1:35" ht="12.75" customHeight="1" thickBot="1" x14ac:dyDescent="0.25">
      <c r="A36" s="4" t="s">
        <v>165</v>
      </c>
      <c r="B36" s="31" t="s">
        <v>114</v>
      </c>
      <c r="C36" s="34"/>
      <c r="D36" s="11">
        <f t="shared" si="1"/>
        <v>0</v>
      </c>
      <c r="E36" s="34"/>
      <c r="F36" s="34"/>
      <c r="G36" s="11">
        <f t="shared" si="2"/>
        <v>0</v>
      </c>
      <c r="H36" s="8"/>
      <c r="I36" s="34"/>
      <c r="J36" s="11">
        <f t="shared" si="3"/>
        <v>0</v>
      </c>
      <c r="K36" s="34"/>
      <c r="L36" s="34"/>
      <c r="M36" s="11">
        <f t="shared" si="4"/>
        <v>0</v>
      </c>
      <c r="N36" s="34"/>
      <c r="O36" s="34"/>
      <c r="P36" s="11">
        <f t="shared" si="5"/>
        <v>0</v>
      </c>
      <c r="Q36" s="34"/>
      <c r="R36" s="34"/>
      <c r="S36" s="11">
        <f t="shared" si="6"/>
        <v>0</v>
      </c>
      <c r="T36" s="34"/>
      <c r="U36" s="241">
        <f t="shared" si="7"/>
        <v>0</v>
      </c>
      <c r="V36" s="242"/>
      <c r="W36" s="13">
        <f t="shared" si="8"/>
        <v>0</v>
      </c>
      <c r="X36" s="8"/>
      <c r="Y36" s="12">
        <f t="shared" si="9"/>
        <v>0</v>
      </c>
      <c r="Z36" s="8"/>
      <c r="AA36" s="12">
        <f t="shared" si="10"/>
        <v>0</v>
      </c>
      <c r="AB36" s="12">
        <f t="shared" si="11"/>
        <v>0</v>
      </c>
      <c r="AC36" s="29"/>
      <c r="AD36" s="29"/>
    </row>
    <row r="37" spans="1:35" ht="12.75" customHeight="1" thickBot="1" x14ac:dyDescent="0.25">
      <c r="A37" s="4" t="s">
        <v>166</v>
      </c>
      <c r="B37" s="31" t="s">
        <v>114</v>
      </c>
      <c r="C37" s="34"/>
      <c r="D37" s="11">
        <f t="shared" si="1"/>
        <v>0</v>
      </c>
      <c r="E37" s="34"/>
      <c r="F37" s="34"/>
      <c r="G37" s="11">
        <f t="shared" si="2"/>
        <v>0</v>
      </c>
      <c r="H37" s="8"/>
      <c r="I37" s="34"/>
      <c r="J37" s="11">
        <f t="shared" si="3"/>
        <v>0</v>
      </c>
      <c r="K37" s="34"/>
      <c r="L37" s="34"/>
      <c r="M37" s="11">
        <f t="shared" si="4"/>
        <v>0</v>
      </c>
      <c r="N37" s="34"/>
      <c r="O37" s="34"/>
      <c r="P37" s="11">
        <f t="shared" si="5"/>
        <v>0</v>
      </c>
      <c r="Q37" s="34"/>
      <c r="R37" s="34"/>
      <c r="S37" s="11">
        <f t="shared" si="6"/>
        <v>0</v>
      </c>
      <c r="T37" s="34"/>
      <c r="U37" s="241">
        <f t="shared" si="7"/>
        <v>0</v>
      </c>
      <c r="V37" s="242"/>
      <c r="W37" s="13">
        <f t="shared" si="8"/>
        <v>0</v>
      </c>
      <c r="X37" s="8"/>
      <c r="Y37" s="12">
        <f t="shared" si="9"/>
        <v>0</v>
      </c>
      <c r="Z37" s="8"/>
      <c r="AA37" s="12">
        <f t="shared" si="10"/>
        <v>0</v>
      </c>
      <c r="AB37" s="12">
        <f t="shared" si="11"/>
        <v>0</v>
      </c>
      <c r="AC37" s="29"/>
      <c r="AD37" s="29"/>
    </row>
    <row r="38" spans="1:35" ht="12.75" customHeight="1" thickBot="1" x14ac:dyDescent="0.25">
      <c r="A38" s="7" t="s">
        <v>171</v>
      </c>
      <c r="B38" s="31" t="s">
        <v>114</v>
      </c>
      <c r="C38" s="34"/>
      <c r="D38" s="11">
        <f t="shared" ref="D38:D39" si="12">IF(B38="RURAL",C38/18,IF(B38="URBANA",C38/25))</f>
        <v>0</v>
      </c>
      <c r="E38" s="34"/>
      <c r="F38" s="34"/>
      <c r="G38" s="11">
        <f t="shared" ref="G38:G39" si="13">IF(B38="RURAL",F38/25,IF(B38="URBANA",F38/35))</f>
        <v>0</v>
      </c>
      <c r="H38" s="8"/>
      <c r="I38" s="34"/>
      <c r="J38" s="11">
        <f t="shared" ref="J38:J39" si="14">IF(B38="RURAL",I38/25,IF(B38="URBANA",I38/35))</f>
        <v>0</v>
      </c>
      <c r="K38" s="34"/>
      <c r="L38" s="34"/>
      <c r="M38" s="11">
        <f t="shared" ref="M38:M39" si="15">IF(B38="RURAL",L38/25,IF(B38="URBANA",L38/35))</f>
        <v>0</v>
      </c>
      <c r="N38" s="34"/>
      <c r="O38" s="34"/>
      <c r="P38" s="11">
        <f t="shared" ref="P38:P39" si="16">IF(B38="RURAL",O38/25,IF(B38="URBANA",O38/35))</f>
        <v>0</v>
      </c>
      <c r="Q38" s="34"/>
      <c r="R38" s="34">
        <v>25</v>
      </c>
      <c r="S38" s="11">
        <f t="shared" ref="S38:S39" si="17">IF(B38="RURAL",R38/25,IF(B38="URBANA",R38/35))</f>
        <v>1</v>
      </c>
      <c r="T38" s="34"/>
      <c r="U38" s="241">
        <f t="shared" si="7"/>
        <v>0</v>
      </c>
      <c r="V38" s="242"/>
      <c r="W38" s="13">
        <f t="shared" ref="W38:W39" si="18">C38+F38+I38+L38+O38+R38</f>
        <v>25</v>
      </c>
      <c r="X38" s="8"/>
      <c r="Y38" s="12">
        <f t="shared" si="9"/>
        <v>0</v>
      </c>
      <c r="Z38" s="8"/>
      <c r="AA38" s="12">
        <f t="shared" si="10"/>
        <v>0</v>
      </c>
      <c r="AB38" s="12">
        <f t="shared" si="11"/>
        <v>0</v>
      </c>
      <c r="AC38" s="29"/>
      <c r="AD38" s="29"/>
    </row>
    <row r="39" spans="1:35" ht="12.75" customHeight="1" thickBot="1" x14ac:dyDescent="0.25">
      <c r="A39" s="7" t="s">
        <v>172</v>
      </c>
      <c r="B39" s="31" t="s">
        <v>114</v>
      </c>
      <c r="C39" s="34"/>
      <c r="D39" s="11">
        <f t="shared" si="12"/>
        <v>0</v>
      </c>
      <c r="E39" s="34"/>
      <c r="F39" s="34"/>
      <c r="G39" s="11">
        <f t="shared" si="13"/>
        <v>0</v>
      </c>
      <c r="H39" s="8"/>
      <c r="I39" s="34"/>
      <c r="J39" s="11">
        <f t="shared" si="14"/>
        <v>0</v>
      </c>
      <c r="K39" s="34"/>
      <c r="L39" s="34"/>
      <c r="M39" s="11">
        <f t="shared" si="15"/>
        <v>0</v>
      </c>
      <c r="N39" s="34"/>
      <c r="O39" s="34"/>
      <c r="P39" s="11">
        <f t="shared" si="16"/>
        <v>0</v>
      </c>
      <c r="Q39" s="34"/>
      <c r="R39" s="34"/>
      <c r="S39" s="11">
        <f t="shared" si="17"/>
        <v>0</v>
      </c>
      <c r="T39" s="34"/>
      <c r="U39" s="241">
        <f t="shared" si="7"/>
        <v>0</v>
      </c>
      <c r="V39" s="242"/>
      <c r="W39" s="13">
        <f t="shared" si="18"/>
        <v>0</v>
      </c>
      <c r="X39" s="8"/>
      <c r="Y39" s="12">
        <f t="shared" si="9"/>
        <v>0</v>
      </c>
      <c r="Z39" s="8"/>
      <c r="AA39" s="12">
        <f t="shared" si="10"/>
        <v>0</v>
      </c>
      <c r="AB39" s="12">
        <f t="shared" si="11"/>
        <v>0</v>
      </c>
      <c r="AC39" s="29"/>
      <c r="AD39" s="29"/>
    </row>
    <row r="40" spans="1:35" ht="12.75" customHeight="1" thickBot="1" x14ac:dyDescent="0.25">
      <c r="A40" s="7" t="s">
        <v>173</v>
      </c>
      <c r="B40" s="31" t="s">
        <v>170</v>
      </c>
      <c r="C40" s="34">
        <v>25</v>
      </c>
      <c r="D40" s="11">
        <f t="shared" si="1"/>
        <v>1</v>
      </c>
      <c r="E40" s="34"/>
      <c r="F40" s="34">
        <v>35</v>
      </c>
      <c r="G40" s="11">
        <f t="shared" si="2"/>
        <v>1</v>
      </c>
      <c r="H40" s="8"/>
      <c r="I40" s="34"/>
      <c r="J40" s="11">
        <f t="shared" si="3"/>
        <v>0</v>
      </c>
      <c r="K40" s="34"/>
      <c r="L40" s="34"/>
      <c r="M40" s="11">
        <f t="shared" si="4"/>
        <v>0</v>
      </c>
      <c r="N40" s="34"/>
      <c r="O40" s="34"/>
      <c r="P40" s="11">
        <f t="shared" si="5"/>
        <v>0</v>
      </c>
      <c r="Q40" s="34"/>
      <c r="R40" s="34"/>
      <c r="S40" s="11">
        <f t="shared" si="6"/>
        <v>0</v>
      </c>
      <c r="T40" s="34"/>
      <c r="U40" s="241">
        <f t="shared" si="7"/>
        <v>0</v>
      </c>
      <c r="V40" s="242"/>
      <c r="W40" s="13">
        <f t="shared" si="8"/>
        <v>60</v>
      </c>
      <c r="X40" s="8"/>
      <c r="Y40" s="12">
        <f t="shared" si="9"/>
        <v>0</v>
      </c>
      <c r="Z40" s="8"/>
      <c r="AA40" s="12">
        <f t="shared" si="10"/>
        <v>0</v>
      </c>
      <c r="AB40" s="12">
        <f t="shared" si="11"/>
        <v>0</v>
      </c>
      <c r="AC40" s="29"/>
      <c r="AD40" s="29"/>
    </row>
    <row r="41" spans="1:35" ht="12.75" customHeight="1" thickBot="1" x14ac:dyDescent="0.25">
      <c r="A41" s="63" t="s">
        <v>98</v>
      </c>
      <c r="B41" s="62"/>
      <c r="C41" s="61">
        <f>SUM(C29:C40)</f>
        <v>181</v>
      </c>
      <c r="D41" s="61">
        <f t="shared" ref="D41:T41" si="19">SUM(D29:D40)</f>
        <v>7.8</v>
      </c>
      <c r="E41" s="61">
        <f t="shared" si="19"/>
        <v>2</v>
      </c>
      <c r="F41" s="61">
        <f t="shared" si="19"/>
        <v>105</v>
      </c>
      <c r="G41" s="61">
        <f t="shared" si="19"/>
        <v>3</v>
      </c>
      <c r="H41" s="61">
        <f t="shared" si="19"/>
        <v>2</v>
      </c>
      <c r="I41" s="61">
        <f t="shared" si="19"/>
        <v>105</v>
      </c>
      <c r="J41" s="61">
        <f t="shared" si="19"/>
        <v>3.5142857142857142</v>
      </c>
      <c r="K41" s="61">
        <f t="shared" si="19"/>
        <v>8</v>
      </c>
      <c r="L41" s="61">
        <f t="shared" si="19"/>
        <v>25</v>
      </c>
      <c r="M41" s="61">
        <f t="shared" si="19"/>
        <v>0.7142857142857143</v>
      </c>
      <c r="N41" s="61">
        <f t="shared" si="19"/>
        <v>4</v>
      </c>
      <c r="O41" s="61">
        <f t="shared" si="19"/>
        <v>25</v>
      </c>
      <c r="P41" s="61">
        <f t="shared" si="19"/>
        <v>0.7142857142857143</v>
      </c>
      <c r="Q41" s="61">
        <f t="shared" si="19"/>
        <v>3</v>
      </c>
      <c r="R41" s="61">
        <f t="shared" si="19"/>
        <v>75</v>
      </c>
      <c r="S41" s="61">
        <f t="shared" si="19"/>
        <v>2.4285714285714288</v>
      </c>
      <c r="T41" s="61">
        <f t="shared" si="19"/>
        <v>2</v>
      </c>
      <c r="U41" s="134">
        <f>SUM(V29:V40)</f>
        <v>0</v>
      </c>
      <c r="V41" s="135"/>
      <c r="W41" s="13">
        <f>SUM(W29:W40)</f>
        <v>516</v>
      </c>
      <c r="X41" s="13">
        <f t="shared" ref="X41:AB41" si="20">SUM(X29:X40)</f>
        <v>11</v>
      </c>
      <c r="Y41" s="13">
        <f t="shared" si="20"/>
        <v>21</v>
      </c>
      <c r="Z41" s="13">
        <f t="shared" si="20"/>
        <v>10</v>
      </c>
      <c r="AA41" s="13">
        <f t="shared" si="20"/>
        <v>11</v>
      </c>
      <c r="AB41" s="13">
        <f t="shared" si="20"/>
        <v>55</v>
      </c>
      <c r="AC41" s="29"/>
      <c r="AD41" s="29"/>
    </row>
    <row r="42" spans="1:35" ht="12.75" customHeight="1" x14ac:dyDescent="0.2">
      <c r="A42" s="145"/>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row>
    <row r="43" spans="1:35" ht="12.75" customHeight="1" x14ac:dyDescent="0.2">
      <c r="A43" s="238" t="s">
        <v>101</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row>
    <row r="44" spans="1:35" ht="12.75" customHeight="1" x14ac:dyDescent="0.2">
      <c r="A44" s="14" t="s">
        <v>18</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row>
    <row r="45" spans="1:35" ht="119.25" customHeight="1" thickBot="1" x14ac:dyDescent="0.25">
      <c r="A45" s="102" t="s">
        <v>215</v>
      </c>
      <c r="B45" s="16" t="s">
        <v>20</v>
      </c>
      <c r="C45" s="114" t="s">
        <v>107</v>
      </c>
      <c r="D45" s="69" t="s">
        <v>87</v>
      </c>
      <c r="E45" s="69" t="s">
        <v>117</v>
      </c>
      <c r="F45" s="18" t="s">
        <v>108</v>
      </c>
      <c r="G45" s="20" t="s">
        <v>87</v>
      </c>
      <c r="H45" s="20" t="s">
        <v>117</v>
      </c>
      <c r="I45" s="18" t="s">
        <v>109</v>
      </c>
      <c r="J45" s="20" t="s">
        <v>87</v>
      </c>
      <c r="K45" s="20" t="s">
        <v>117</v>
      </c>
      <c r="L45" s="18" t="s">
        <v>110</v>
      </c>
      <c r="M45" s="20" t="s">
        <v>87</v>
      </c>
      <c r="N45" s="20" t="s">
        <v>117</v>
      </c>
      <c r="O45" s="19" t="s">
        <v>111</v>
      </c>
      <c r="P45" s="20" t="s">
        <v>87</v>
      </c>
      <c r="Q45" s="20" t="s">
        <v>118</v>
      </c>
      <c r="R45" s="20" t="s">
        <v>116</v>
      </c>
      <c r="S45" s="21" t="s">
        <v>113</v>
      </c>
      <c r="T45" s="20" t="s">
        <v>87</v>
      </c>
      <c r="U45" s="20" t="s">
        <v>120</v>
      </c>
      <c r="V45" s="20" t="s">
        <v>119</v>
      </c>
      <c r="W45" s="22" t="s">
        <v>22</v>
      </c>
      <c r="X45" s="36" t="s">
        <v>104</v>
      </c>
      <c r="Y45" s="36" t="s">
        <v>105</v>
      </c>
      <c r="Z45" s="36" t="s">
        <v>106</v>
      </c>
      <c r="AA45" s="24" t="s">
        <v>24</v>
      </c>
      <c r="AB45" s="25" t="s">
        <v>25</v>
      </c>
      <c r="AC45" s="26" t="s">
        <v>26</v>
      </c>
      <c r="AD45" s="19" t="s">
        <v>23</v>
      </c>
      <c r="AE45" s="17" t="s">
        <v>86</v>
      </c>
    </row>
    <row r="46" spans="1:35" ht="12.75" customHeight="1" thickBot="1" x14ac:dyDescent="0.25">
      <c r="A46" s="4" t="s">
        <v>158</v>
      </c>
      <c r="B46" s="64" t="s">
        <v>114</v>
      </c>
      <c r="C46" s="37">
        <v>56</v>
      </c>
      <c r="D46" s="98">
        <f>IF(B46="URBANA",C46/40,IF(B46="RURAL",C46/28))</f>
        <v>2</v>
      </c>
      <c r="E46" s="38"/>
      <c r="F46" s="38">
        <v>56</v>
      </c>
      <c r="G46" s="98">
        <f>IF(B46="URBANA",F46/40,IF(B46="RURAL",F46/28))</f>
        <v>2</v>
      </c>
      <c r="H46" s="38"/>
      <c r="I46" s="38">
        <v>30</v>
      </c>
      <c r="J46" s="98">
        <f>IF(B46="URBANA",I46/40,IF(B46="RURAL",I46/28))</f>
        <v>1.0714285714285714</v>
      </c>
      <c r="K46" s="39"/>
      <c r="L46" s="38">
        <v>56</v>
      </c>
      <c r="M46" s="98">
        <f>IF(B46="URBANA",L46/40,IF(B46="RURAL",L46/28))</f>
        <v>2</v>
      </c>
      <c r="N46" s="40"/>
      <c r="O46" s="40"/>
      <c r="P46" s="98">
        <f>IF(B46="URBANA",O46/40,IF(B46="RURAL",O46/28))</f>
        <v>0</v>
      </c>
      <c r="Q46" s="41"/>
      <c r="R46" s="40"/>
      <c r="S46" s="40"/>
      <c r="T46" s="98">
        <f>IF(B46="URBANA",S46/40,IF(B46="RURAL",S46/28))</f>
        <v>0</v>
      </c>
      <c r="U46" s="42"/>
      <c r="V46" s="42"/>
      <c r="W46" s="122">
        <f>C46+F46+I46+L46+O46+S46</f>
        <v>198</v>
      </c>
      <c r="X46" s="122">
        <f>1.36*(E46+H46+K46+N46+Q46+U46)</f>
        <v>0</v>
      </c>
      <c r="Y46" s="123">
        <f>1.7*(R46+V46)</f>
        <v>0</v>
      </c>
      <c r="Z46" s="122">
        <f>X46+Y46</f>
        <v>0</v>
      </c>
      <c r="AA46" s="38"/>
      <c r="AB46" s="124">
        <f>Z46-AA46</f>
        <v>0</v>
      </c>
      <c r="AC46" s="123">
        <f>AB46*22</f>
        <v>0</v>
      </c>
      <c r="AD46" s="43"/>
      <c r="AE46" s="125">
        <f>AD46*5</f>
        <v>0</v>
      </c>
      <c r="AF46" s="44"/>
      <c r="AG46" s="44"/>
      <c r="AH46" s="44"/>
      <c r="AI46" s="44"/>
    </row>
    <row r="47" spans="1:35" ht="12.75" customHeight="1" thickBot="1" x14ac:dyDescent="0.25">
      <c r="A47" s="4" t="s">
        <v>159</v>
      </c>
      <c r="B47" s="64" t="s">
        <v>114</v>
      </c>
      <c r="C47" s="37">
        <v>0</v>
      </c>
      <c r="D47" s="98">
        <f t="shared" ref="D47:D51" si="21">IF(B47="URBANA",C47/40,IF(B47="RURAL",C47/28))</f>
        <v>0</v>
      </c>
      <c r="E47" s="38"/>
      <c r="F47" s="38">
        <v>45</v>
      </c>
      <c r="G47" s="98">
        <f t="shared" ref="G47:G51" si="22">IF(B47="URBANA",F47/40,IF(B47="RURAL",F47/28))</f>
        <v>1.6071428571428572</v>
      </c>
      <c r="H47" s="38"/>
      <c r="I47" s="38"/>
      <c r="J47" s="98">
        <v>1</v>
      </c>
      <c r="K47" s="39"/>
      <c r="L47" s="38"/>
      <c r="M47" s="98">
        <f t="shared" ref="M47:M51" si="23">IF(B47="URBANA",L47/40,IF(B47="RURAL",L47/28))</f>
        <v>0</v>
      </c>
      <c r="N47" s="40"/>
      <c r="O47" s="40"/>
      <c r="P47" s="98">
        <f t="shared" ref="P47:P51" si="24">IF(B47="URBANA",O47/40,IF(B47="RURAL",O47/28))</f>
        <v>0</v>
      </c>
      <c r="Q47" s="41"/>
      <c r="R47" s="40"/>
      <c r="S47" s="37"/>
      <c r="T47" s="98">
        <f t="shared" ref="T47:T51" si="25">IF(B47="URBANA",S47/40,IF(B47="RURAL",S47/28))</f>
        <v>0</v>
      </c>
      <c r="U47" s="42"/>
      <c r="V47" s="42"/>
      <c r="W47" s="122">
        <f t="shared" ref="W47:W52" si="26">C47+F47+I47+L47+O47+S47</f>
        <v>45</v>
      </c>
      <c r="X47" s="122">
        <f t="shared" ref="X47:X52" si="27">1.36*(E47+H47+K47+N47+Q47+U47)</f>
        <v>0</v>
      </c>
      <c r="Y47" s="123">
        <f t="shared" ref="Y47:Y52" si="28">1.7*(R47+V47)</f>
        <v>0</v>
      </c>
      <c r="Z47" s="122">
        <f t="shared" ref="Z47:Z52" si="29">X47+Y47</f>
        <v>0</v>
      </c>
      <c r="AA47" s="38"/>
      <c r="AB47" s="124">
        <f t="shared" ref="AB47:AB52" si="30">Z47-AA47</f>
        <v>0</v>
      </c>
      <c r="AC47" s="123">
        <f t="shared" ref="AC47:AC52" si="31">AB47*22</f>
        <v>0</v>
      </c>
      <c r="AD47" s="43"/>
      <c r="AE47" s="125">
        <f t="shared" ref="AE47:AE52" si="32">AD47*5</f>
        <v>0</v>
      </c>
      <c r="AF47" s="44"/>
      <c r="AG47" s="44"/>
    </row>
    <row r="48" spans="1:35" ht="12.75" customHeight="1" thickBot="1" x14ac:dyDescent="0.25">
      <c r="A48" s="4" t="s">
        <v>160</v>
      </c>
      <c r="B48" s="64" t="s">
        <v>170</v>
      </c>
      <c r="C48" s="37">
        <v>0</v>
      </c>
      <c r="D48" s="98">
        <f>IF(B48="URBANA",C48/40,IF(B48="RURAL",C48/28))</f>
        <v>0</v>
      </c>
      <c r="E48" s="38"/>
      <c r="F48" s="38">
        <v>23</v>
      </c>
      <c r="G48" s="98">
        <f t="shared" si="22"/>
        <v>0.57499999999999996</v>
      </c>
      <c r="H48" s="38"/>
      <c r="I48" s="38"/>
      <c r="J48" s="98">
        <f t="shared" ref="J48:J51" si="33">IF(B48="URBANA",I48/40,IF(B48="RURAL",I48/28))</f>
        <v>0</v>
      </c>
      <c r="K48" s="39"/>
      <c r="L48" s="38"/>
      <c r="M48" s="98">
        <f t="shared" si="23"/>
        <v>0</v>
      </c>
      <c r="N48" s="40"/>
      <c r="O48" s="40"/>
      <c r="P48" s="98">
        <f t="shared" si="24"/>
        <v>0</v>
      </c>
      <c r="Q48" s="41"/>
      <c r="R48" s="40"/>
      <c r="S48" s="40"/>
      <c r="T48" s="98">
        <f t="shared" si="25"/>
        <v>0</v>
      </c>
      <c r="U48" s="42"/>
      <c r="V48" s="42"/>
      <c r="W48" s="122">
        <f t="shared" si="26"/>
        <v>23</v>
      </c>
      <c r="X48" s="122">
        <f t="shared" si="27"/>
        <v>0</v>
      </c>
      <c r="Y48" s="123">
        <f t="shared" si="28"/>
        <v>0</v>
      </c>
      <c r="Z48" s="122">
        <f t="shared" si="29"/>
        <v>0</v>
      </c>
      <c r="AA48" s="38"/>
      <c r="AB48" s="122">
        <f t="shared" si="30"/>
        <v>0</v>
      </c>
      <c r="AC48" s="123">
        <f t="shared" si="31"/>
        <v>0</v>
      </c>
      <c r="AD48" s="38"/>
      <c r="AE48" s="125">
        <f t="shared" si="32"/>
        <v>0</v>
      </c>
    </row>
    <row r="49" spans="1:31" ht="12.75" customHeight="1" thickBot="1" x14ac:dyDescent="0.25">
      <c r="A49" s="4" t="s">
        <v>161</v>
      </c>
      <c r="B49" s="64" t="s">
        <v>170</v>
      </c>
      <c r="C49" s="37">
        <v>0</v>
      </c>
      <c r="D49" s="98">
        <f t="shared" si="21"/>
        <v>0</v>
      </c>
      <c r="E49" s="38"/>
      <c r="F49" s="38">
        <v>121</v>
      </c>
      <c r="G49" s="98">
        <f t="shared" si="22"/>
        <v>3.0249999999999999</v>
      </c>
      <c r="H49" s="38"/>
      <c r="I49" s="38"/>
      <c r="J49" s="98">
        <f t="shared" si="33"/>
        <v>0</v>
      </c>
      <c r="K49" s="39"/>
      <c r="L49" s="38"/>
      <c r="M49" s="98">
        <f t="shared" si="23"/>
        <v>0</v>
      </c>
      <c r="N49" s="40"/>
      <c r="O49" s="40"/>
      <c r="P49" s="98">
        <f t="shared" si="24"/>
        <v>0</v>
      </c>
      <c r="Q49" s="41"/>
      <c r="R49" s="40"/>
      <c r="S49" s="40"/>
      <c r="T49" s="98">
        <f t="shared" si="25"/>
        <v>0</v>
      </c>
      <c r="U49" s="42"/>
      <c r="V49" s="42"/>
      <c r="W49" s="122">
        <f t="shared" si="26"/>
        <v>121</v>
      </c>
      <c r="X49" s="122">
        <f t="shared" si="27"/>
        <v>0</v>
      </c>
      <c r="Y49" s="123">
        <f t="shared" si="28"/>
        <v>0</v>
      </c>
      <c r="Z49" s="122">
        <f t="shared" si="29"/>
        <v>0</v>
      </c>
      <c r="AA49" s="38"/>
      <c r="AB49" s="122">
        <f t="shared" si="30"/>
        <v>0</v>
      </c>
      <c r="AC49" s="123">
        <f t="shared" si="31"/>
        <v>0</v>
      </c>
      <c r="AD49" s="38"/>
      <c r="AE49" s="125"/>
    </row>
    <row r="50" spans="1:31" ht="12.75" customHeight="1" thickBot="1" x14ac:dyDescent="0.25">
      <c r="A50" s="4" t="s">
        <v>162</v>
      </c>
      <c r="B50" s="64" t="s">
        <v>170</v>
      </c>
      <c r="C50" s="37"/>
      <c r="D50" s="98">
        <f t="shared" si="21"/>
        <v>0</v>
      </c>
      <c r="E50" s="38"/>
      <c r="F50" s="38">
        <v>0</v>
      </c>
      <c r="G50" s="98">
        <f t="shared" si="22"/>
        <v>0</v>
      </c>
      <c r="H50" s="38"/>
      <c r="I50" s="38"/>
      <c r="J50" s="98">
        <f t="shared" si="33"/>
        <v>0</v>
      </c>
      <c r="K50" s="39"/>
      <c r="L50" s="38"/>
      <c r="M50" s="98">
        <f t="shared" si="23"/>
        <v>0</v>
      </c>
      <c r="N50" s="40"/>
      <c r="O50" s="40"/>
      <c r="P50" s="98">
        <f t="shared" si="24"/>
        <v>0</v>
      </c>
      <c r="Q50" s="41"/>
      <c r="R50" s="40"/>
      <c r="S50" s="40"/>
      <c r="T50" s="98">
        <f t="shared" si="25"/>
        <v>0</v>
      </c>
      <c r="U50" s="42"/>
      <c r="V50" s="42"/>
      <c r="W50" s="122">
        <f t="shared" si="26"/>
        <v>0</v>
      </c>
      <c r="X50" s="122">
        <f t="shared" si="27"/>
        <v>0</v>
      </c>
      <c r="Y50" s="123">
        <f t="shared" si="28"/>
        <v>0</v>
      </c>
      <c r="Z50" s="122">
        <f t="shared" si="29"/>
        <v>0</v>
      </c>
      <c r="AA50" s="38"/>
      <c r="AB50" s="122">
        <f t="shared" si="30"/>
        <v>0</v>
      </c>
      <c r="AC50" s="123">
        <f t="shared" si="31"/>
        <v>0</v>
      </c>
      <c r="AD50" s="38"/>
      <c r="AE50" s="125"/>
    </row>
    <row r="51" spans="1:31" ht="12.75" customHeight="1" thickBot="1" x14ac:dyDescent="0.25">
      <c r="A51" s="4" t="s">
        <v>163</v>
      </c>
      <c r="B51" s="64" t="s">
        <v>170</v>
      </c>
      <c r="C51" s="37"/>
      <c r="D51" s="98">
        <f t="shared" si="21"/>
        <v>0</v>
      </c>
      <c r="E51" s="38"/>
      <c r="F51" s="38">
        <v>20</v>
      </c>
      <c r="G51" s="98">
        <f t="shared" si="22"/>
        <v>0.5</v>
      </c>
      <c r="H51" s="38"/>
      <c r="I51" s="38"/>
      <c r="J51" s="98">
        <f t="shared" si="33"/>
        <v>0</v>
      </c>
      <c r="K51" s="39"/>
      <c r="L51" s="38"/>
      <c r="M51" s="98">
        <f t="shared" si="23"/>
        <v>0</v>
      </c>
      <c r="N51" s="40"/>
      <c r="O51" s="40"/>
      <c r="P51" s="98">
        <f t="shared" si="24"/>
        <v>0</v>
      </c>
      <c r="Q51" s="41"/>
      <c r="R51" s="40">
        <v>0</v>
      </c>
      <c r="S51" s="40"/>
      <c r="T51" s="98">
        <f t="shared" si="25"/>
        <v>0</v>
      </c>
      <c r="U51" s="42"/>
      <c r="V51" s="42"/>
      <c r="W51" s="122">
        <f t="shared" si="26"/>
        <v>20</v>
      </c>
      <c r="X51" s="122">
        <f t="shared" si="27"/>
        <v>0</v>
      </c>
      <c r="Y51" s="123">
        <f t="shared" si="28"/>
        <v>0</v>
      </c>
      <c r="Z51" s="122">
        <f t="shared" si="29"/>
        <v>0</v>
      </c>
      <c r="AA51" s="38"/>
      <c r="AB51" s="122">
        <f t="shared" si="30"/>
        <v>0</v>
      </c>
      <c r="AC51" s="123">
        <f t="shared" si="31"/>
        <v>0</v>
      </c>
      <c r="AD51" s="38"/>
      <c r="AE51" s="125"/>
    </row>
    <row r="52" spans="1:31" ht="12.75" customHeight="1" thickBot="1" x14ac:dyDescent="0.25">
      <c r="A52" s="4" t="s">
        <v>182</v>
      </c>
      <c r="B52" s="64" t="s">
        <v>170</v>
      </c>
      <c r="C52" s="37"/>
      <c r="D52" s="99"/>
      <c r="E52" s="38"/>
      <c r="F52" s="38"/>
      <c r="G52" s="73"/>
      <c r="H52" s="38"/>
      <c r="I52" s="38"/>
      <c r="J52" s="99"/>
      <c r="K52" s="39"/>
      <c r="L52" s="38"/>
      <c r="M52" s="99"/>
      <c r="N52" s="40"/>
      <c r="O52" s="40"/>
      <c r="P52" s="121"/>
      <c r="Q52" s="72"/>
      <c r="R52" s="40"/>
      <c r="S52" s="40"/>
      <c r="T52" s="99"/>
      <c r="U52" s="42"/>
      <c r="V52" s="42"/>
      <c r="W52" s="122">
        <f t="shared" si="26"/>
        <v>0</v>
      </c>
      <c r="X52" s="122">
        <f t="shared" si="27"/>
        <v>0</v>
      </c>
      <c r="Y52" s="123">
        <f t="shared" si="28"/>
        <v>0</v>
      </c>
      <c r="Z52" s="122">
        <f t="shared" si="29"/>
        <v>0</v>
      </c>
      <c r="AA52" s="38"/>
      <c r="AB52" s="122">
        <f t="shared" si="30"/>
        <v>0</v>
      </c>
      <c r="AC52" s="123">
        <f t="shared" si="31"/>
        <v>0</v>
      </c>
      <c r="AD52" s="38"/>
      <c r="AE52" s="125">
        <f t="shared" si="32"/>
        <v>0</v>
      </c>
    </row>
    <row r="53" spans="1:31" ht="12.75" customHeight="1" thickTop="1" thickBot="1" x14ac:dyDescent="0.25">
      <c r="A53" s="65" t="s">
        <v>67</v>
      </c>
      <c r="B53" s="66"/>
      <c r="C53" s="99">
        <f t="shared" ref="C53:AE53" si="34">SUM(C46:C52)</f>
        <v>56</v>
      </c>
      <c r="D53" s="98">
        <f t="shared" si="34"/>
        <v>2</v>
      </c>
      <c r="E53" s="99">
        <f t="shared" si="34"/>
        <v>0</v>
      </c>
      <c r="F53" s="99">
        <f t="shared" si="34"/>
        <v>265</v>
      </c>
      <c r="G53" s="99">
        <f t="shared" si="34"/>
        <v>7.7071428571428573</v>
      </c>
      <c r="H53" s="99">
        <f t="shared" si="34"/>
        <v>0</v>
      </c>
      <c r="I53" s="99">
        <f t="shared" si="34"/>
        <v>30</v>
      </c>
      <c r="J53" s="99">
        <f t="shared" si="34"/>
        <v>2.0714285714285712</v>
      </c>
      <c r="K53" s="99">
        <f t="shared" si="34"/>
        <v>0</v>
      </c>
      <c r="L53" s="99">
        <f t="shared" si="34"/>
        <v>56</v>
      </c>
      <c r="M53" s="99">
        <f t="shared" si="34"/>
        <v>2</v>
      </c>
      <c r="N53" s="99">
        <f t="shared" si="34"/>
        <v>0</v>
      </c>
      <c r="O53" s="99">
        <f t="shared" si="34"/>
        <v>0</v>
      </c>
      <c r="P53" s="99">
        <f t="shared" si="34"/>
        <v>0</v>
      </c>
      <c r="Q53" s="99">
        <f t="shared" si="34"/>
        <v>0</v>
      </c>
      <c r="R53" s="99">
        <f t="shared" si="34"/>
        <v>0</v>
      </c>
      <c r="S53" s="99">
        <f t="shared" si="34"/>
        <v>0</v>
      </c>
      <c r="T53" s="99">
        <f t="shared" si="34"/>
        <v>0</v>
      </c>
      <c r="U53" s="99">
        <f t="shared" si="34"/>
        <v>0</v>
      </c>
      <c r="V53" s="99">
        <f t="shared" si="34"/>
        <v>0</v>
      </c>
      <c r="W53" s="122">
        <f t="shared" si="34"/>
        <v>407</v>
      </c>
      <c r="X53" s="122">
        <f t="shared" si="34"/>
        <v>0</v>
      </c>
      <c r="Y53" s="123">
        <f t="shared" si="34"/>
        <v>0</v>
      </c>
      <c r="Z53" s="123">
        <f t="shared" si="34"/>
        <v>0</v>
      </c>
      <c r="AA53" s="123">
        <f t="shared" si="34"/>
        <v>0</v>
      </c>
      <c r="AB53" s="122">
        <f t="shared" si="34"/>
        <v>0</v>
      </c>
      <c r="AC53" s="123">
        <f t="shared" si="34"/>
        <v>0</v>
      </c>
      <c r="AD53" s="126">
        <f t="shared" si="34"/>
        <v>0</v>
      </c>
      <c r="AE53" s="126">
        <f t="shared" si="34"/>
        <v>0</v>
      </c>
    </row>
    <row r="54" spans="1:31" ht="12.75" customHeight="1" thickTop="1" x14ac:dyDescent="0.2">
      <c r="A54" s="45"/>
      <c r="B54" s="45"/>
      <c r="C54" s="45"/>
      <c r="D54" s="45"/>
      <c r="E54" s="45"/>
      <c r="F54" s="45"/>
      <c r="G54" s="45"/>
      <c r="H54" s="45"/>
      <c r="I54" s="45"/>
      <c r="J54" s="45"/>
      <c r="K54" s="45"/>
      <c r="L54" s="45"/>
      <c r="M54" s="45"/>
      <c r="N54" s="45"/>
      <c r="O54" s="45"/>
      <c r="P54" s="45"/>
      <c r="Q54" s="45"/>
      <c r="R54" s="45"/>
      <c r="S54" s="45"/>
      <c r="T54" s="29"/>
      <c r="U54" s="29"/>
      <c r="V54" s="29"/>
      <c r="W54" s="29"/>
      <c r="X54" s="29"/>
      <c r="Y54" s="29"/>
      <c r="Z54" s="29"/>
      <c r="AA54" s="29"/>
      <c r="AB54" s="29"/>
      <c r="AC54" s="29"/>
      <c r="AD54" s="29"/>
    </row>
    <row r="55" spans="1:31" ht="12.75" customHeight="1" thickBot="1" x14ac:dyDescent="0.25">
      <c r="A55" s="46" t="s">
        <v>27</v>
      </c>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row>
    <row r="56" spans="1:31" ht="12.75" customHeight="1" thickBot="1" x14ac:dyDescent="0.25">
      <c r="A56" s="47" t="s">
        <v>28</v>
      </c>
      <c r="B56" s="112">
        <v>60</v>
      </c>
      <c r="C56" s="29"/>
      <c r="D56" s="48" t="s">
        <v>80</v>
      </c>
      <c r="E56" s="29"/>
      <c r="F56" s="47"/>
      <c r="G56" s="47"/>
      <c r="H56" s="47"/>
      <c r="I56" s="47"/>
      <c r="J56" s="48" t="s">
        <v>81</v>
      </c>
      <c r="K56" s="29"/>
      <c r="L56" s="47"/>
      <c r="M56" s="47"/>
      <c r="N56" s="47"/>
      <c r="O56" s="47"/>
      <c r="P56" s="47"/>
      <c r="Q56" s="47"/>
      <c r="R56" s="47"/>
      <c r="S56" s="47"/>
      <c r="T56" s="29"/>
      <c r="U56" s="29"/>
      <c r="V56" s="29"/>
      <c r="W56" s="29"/>
      <c r="X56" s="29"/>
      <c r="Y56" s="29"/>
      <c r="Z56" s="29"/>
      <c r="AA56" s="29"/>
      <c r="AB56" s="29"/>
      <c r="AC56" s="29"/>
      <c r="AD56" s="29"/>
    </row>
    <row r="57" spans="1:31" ht="12.75" customHeight="1" thickBot="1" x14ac:dyDescent="0.25">
      <c r="A57" s="47" t="s">
        <v>29</v>
      </c>
      <c r="B57" s="113">
        <v>22</v>
      </c>
      <c r="C57" s="29"/>
      <c r="D57" s="48" t="s">
        <v>82</v>
      </c>
      <c r="E57" s="29"/>
      <c r="F57" s="47"/>
      <c r="G57" s="47"/>
      <c r="H57" s="47"/>
      <c r="I57" s="47"/>
      <c r="J57" s="48" t="s">
        <v>83</v>
      </c>
      <c r="K57" s="29"/>
      <c r="L57" s="47"/>
      <c r="M57" s="47"/>
      <c r="N57" s="47"/>
      <c r="O57" s="47"/>
      <c r="P57" s="47"/>
      <c r="Q57" s="47"/>
      <c r="R57" s="47"/>
      <c r="S57" s="47"/>
      <c r="T57" s="29"/>
      <c r="U57" s="29"/>
      <c r="V57" s="29"/>
      <c r="W57" s="29"/>
      <c r="X57" s="29"/>
      <c r="Y57" s="29"/>
      <c r="Z57" s="29"/>
      <c r="AA57" s="29"/>
      <c r="AB57" s="29"/>
      <c r="AC57" s="29"/>
      <c r="AD57" s="29"/>
    </row>
    <row r="58" spans="1:31" ht="12.75" customHeight="1" thickBot="1" x14ac:dyDescent="0.25">
      <c r="A58" s="47" t="s">
        <v>222</v>
      </c>
      <c r="B58" s="106"/>
      <c r="C58" s="47"/>
      <c r="D58" s="48" t="s">
        <v>84</v>
      </c>
      <c r="E58" s="29"/>
      <c r="F58" s="47"/>
      <c r="G58" s="47"/>
      <c r="H58" s="47"/>
      <c r="I58" s="47"/>
      <c r="J58" s="48" t="s">
        <v>85</v>
      </c>
      <c r="K58" s="29"/>
      <c r="L58" s="47"/>
      <c r="M58" s="47"/>
      <c r="N58" s="47"/>
      <c r="O58" s="47"/>
      <c r="P58" s="47"/>
      <c r="Q58" s="47"/>
      <c r="R58" s="47"/>
      <c r="S58" s="47"/>
      <c r="T58" s="29"/>
      <c r="U58" s="29"/>
      <c r="V58" s="29"/>
      <c r="W58" s="29"/>
      <c r="X58" s="29"/>
      <c r="Y58" s="29"/>
      <c r="Z58" s="29"/>
      <c r="AA58" s="29"/>
      <c r="AB58" s="29"/>
      <c r="AC58" s="29"/>
      <c r="AD58" s="29"/>
    </row>
    <row r="59" spans="1:31" ht="14.25" customHeight="1" thickBot="1" x14ac:dyDescent="0.25">
      <c r="A59" s="167" t="s">
        <v>30</v>
      </c>
      <c r="B59" s="168"/>
      <c r="C59" s="49" t="s">
        <v>31</v>
      </c>
      <c r="D59" s="49" t="s">
        <v>32</v>
      </c>
      <c r="E59" s="49" t="s">
        <v>33</v>
      </c>
      <c r="F59" s="49" t="s">
        <v>34</v>
      </c>
      <c r="G59" s="49" t="s">
        <v>35</v>
      </c>
      <c r="H59" s="49" t="s">
        <v>36</v>
      </c>
      <c r="I59" s="49" t="s">
        <v>37</v>
      </c>
      <c r="J59" s="49" t="s">
        <v>38</v>
      </c>
      <c r="K59" s="161" t="s">
        <v>39</v>
      </c>
      <c r="L59" s="161" t="s">
        <v>40</v>
      </c>
      <c r="M59" s="161" t="s">
        <v>41</v>
      </c>
      <c r="N59" s="161" t="s">
        <v>39</v>
      </c>
      <c r="O59" s="164" t="s">
        <v>42</v>
      </c>
      <c r="P59" s="161" t="s">
        <v>43</v>
      </c>
      <c r="Q59" s="148" t="s">
        <v>254</v>
      </c>
      <c r="R59" s="47"/>
      <c r="S59" s="47"/>
      <c r="T59" s="29"/>
      <c r="U59" s="29"/>
      <c r="V59" s="29"/>
      <c r="W59" s="29"/>
      <c r="X59" s="29"/>
      <c r="Y59" s="29"/>
      <c r="Z59" s="29"/>
      <c r="AA59" s="29"/>
      <c r="AB59" s="29"/>
      <c r="AC59" s="29"/>
      <c r="AD59" s="29"/>
    </row>
    <row r="60" spans="1:31" ht="12.75" customHeight="1" thickBot="1" x14ac:dyDescent="0.25">
      <c r="A60" s="167" t="s">
        <v>44</v>
      </c>
      <c r="B60" s="137"/>
      <c r="C60" s="43">
        <v>70</v>
      </c>
      <c r="D60" s="43">
        <v>70</v>
      </c>
      <c r="E60" s="43">
        <v>70</v>
      </c>
      <c r="F60" s="43">
        <v>70</v>
      </c>
      <c r="G60" s="43">
        <v>70</v>
      </c>
      <c r="H60" s="43">
        <v>70</v>
      </c>
      <c r="I60" s="50"/>
      <c r="J60" s="50"/>
      <c r="K60" s="162"/>
      <c r="L60" s="162"/>
      <c r="M60" s="162"/>
      <c r="N60" s="162"/>
      <c r="O60" s="165"/>
      <c r="P60" s="162"/>
      <c r="Q60" s="149"/>
      <c r="R60" s="47"/>
      <c r="S60" s="47"/>
      <c r="T60" s="105"/>
      <c r="U60" s="29"/>
      <c r="V60" s="29"/>
      <c r="W60" s="29"/>
      <c r="X60" s="29"/>
      <c r="Y60" s="29"/>
      <c r="Z60" s="29"/>
      <c r="AA60" s="29"/>
      <c r="AB60" s="29"/>
      <c r="AC60" s="29"/>
      <c r="AD60" s="29"/>
    </row>
    <row r="61" spans="1:31" ht="14.25" customHeight="1" x14ac:dyDescent="0.2">
      <c r="A61" s="167" t="s">
        <v>121</v>
      </c>
      <c r="B61" s="137"/>
      <c r="C61" s="51">
        <v>2</v>
      </c>
      <c r="D61" s="51">
        <v>2</v>
      </c>
      <c r="E61" s="51">
        <v>2</v>
      </c>
      <c r="F61" s="51">
        <v>2</v>
      </c>
      <c r="G61" s="51">
        <v>2</v>
      </c>
      <c r="H61" s="51">
        <v>2</v>
      </c>
      <c r="I61" s="52"/>
      <c r="J61" s="52"/>
      <c r="K61" s="162"/>
      <c r="L61" s="162"/>
      <c r="M61" s="162"/>
      <c r="N61" s="162"/>
      <c r="O61" s="165"/>
      <c r="P61" s="162"/>
      <c r="Q61" s="149"/>
      <c r="R61" s="47"/>
      <c r="S61" s="47"/>
      <c r="T61" s="29"/>
      <c r="U61" s="29"/>
      <c r="V61" s="29"/>
      <c r="W61" s="29"/>
      <c r="X61" s="29"/>
      <c r="Y61" s="29"/>
      <c r="Z61" s="29"/>
      <c r="AA61" s="29"/>
      <c r="AB61" s="29"/>
      <c r="AC61" s="29"/>
      <c r="AD61" s="29"/>
    </row>
    <row r="62" spans="1:31" ht="12.75" customHeight="1" x14ac:dyDescent="0.2">
      <c r="A62" s="167" t="s">
        <v>45</v>
      </c>
      <c r="B62" s="137"/>
      <c r="C62" s="236" t="s">
        <v>46</v>
      </c>
      <c r="D62" s="237"/>
      <c r="E62" s="237"/>
      <c r="F62" s="237"/>
      <c r="G62" s="237"/>
      <c r="H62" s="237"/>
      <c r="I62" s="237"/>
      <c r="J62" s="137"/>
      <c r="K62" s="163"/>
      <c r="L62" s="163"/>
      <c r="M62" s="163"/>
      <c r="N62" s="163"/>
      <c r="O62" s="166"/>
      <c r="P62" s="163"/>
      <c r="Q62" s="81">
        <v>12</v>
      </c>
      <c r="R62" s="47"/>
      <c r="S62" s="47"/>
      <c r="T62" s="29"/>
      <c r="U62" s="29"/>
      <c r="V62" s="29"/>
      <c r="W62" s="29"/>
      <c r="X62" s="29"/>
      <c r="Y62" s="29"/>
      <c r="Z62" s="29"/>
      <c r="AA62" s="29"/>
      <c r="AB62" s="29"/>
      <c r="AC62" s="29"/>
      <c r="AD62" s="29"/>
    </row>
    <row r="63" spans="1:31" ht="12.75" customHeight="1" x14ac:dyDescent="0.25">
      <c r="A63" s="136" t="s">
        <v>50</v>
      </c>
      <c r="B63" s="137"/>
      <c r="C63" s="53">
        <v>0</v>
      </c>
      <c r="D63" s="53">
        <v>0</v>
      </c>
      <c r="E63" s="53">
        <v>0</v>
      </c>
      <c r="F63" s="53">
        <v>0</v>
      </c>
      <c r="G63" s="53">
        <v>2</v>
      </c>
      <c r="H63" s="53">
        <v>2</v>
      </c>
      <c r="I63" s="53">
        <v>0</v>
      </c>
      <c r="J63" s="53">
        <v>0</v>
      </c>
      <c r="K63" s="127">
        <f t="shared" ref="K63:K82" si="35">+SUMPRODUCT($C$61:$J$61,C63:J63)</f>
        <v>8</v>
      </c>
      <c r="L63" s="128">
        <f t="shared" ref="L63:L82" si="36">(K63/$B$57)</f>
        <v>0.36363636363636365</v>
      </c>
      <c r="M63" s="129">
        <f t="shared" ref="M63:M82" si="37">+QUOTIENT(L63,1)</f>
        <v>0</v>
      </c>
      <c r="N63" s="129">
        <f t="shared" ref="N63:N82" si="38">+MOD(L63,1)*22</f>
        <v>8</v>
      </c>
      <c r="O63" s="54">
        <v>0</v>
      </c>
      <c r="P63" s="128">
        <f t="shared" ref="P63:P82" si="39">+L63-O63</f>
        <v>0.36363636363636365</v>
      </c>
      <c r="Q63" s="47"/>
      <c r="R63" s="47"/>
      <c r="S63" s="47"/>
      <c r="T63" s="29"/>
      <c r="U63" s="29"/>
      <c r="V63" s="29"/>
      <c r="W63" s="29"/>
      <c r="X63" s="29"/>
      <c r="Y63" s="29"/>
      <c r="Z63" s="29"/>
      <c r="AA63" s="29"/>
      <c r="AB63" s="29"/>
      <c r="AC63" s="29"/>
      <c r="AD63" s="29"/>
    </row>
    <row r="64" spans="1:31" ht="12.75" customHeight="1" x14ac:dyDescent="0.25">
      <c r="A64" s="136" t="s">
        <v>48</v>
      </c>
      <c r="B64" s="137"/>
      <c r="C64" s="53">
        <v>0</v>
      </c>
      <c r="D64" s="53">
        <v>0</v>
      </c>
      <c r="E64" s="53">
        <v>0</v>
      </c>
      <c r="F64" s="53">
        <v>0</v>
      </c>
      <c r="G64" s="53">
        <v>3</v>
      </c>
      <c r="H64" s="53">
        <v>3</v>
      </c>
      <c r="I64" s="53">
        <v>0</v>
      </c>
      <c r="J64" s="53">
        <v>0</v>
      </c>
      <c r="K64" s="127">
        <f t="shared" si="35"/>
        <v>12</v>
      </c>
      <c r="L64" s="128">
        <f t="shared" si="36"/>
        <v>0.54545454545454541</v>
      </c>
      <c r="M64" s="129">
        <f t="shared" si="37"/>
        <v>0</v>
      </c>
      <c r="N64" s="129">
        <f t="shared" si="38"/>
        <v>12</v>
      </c>
      <c r="O64" s="54">
        <v>1</v>
      </c>
      <c r="P64" s="128">
        <f t="shared" si="39"/>
        <v>-0.45454545454545459</v>
      </c>
      <c r="Q64" s="47"/>
      <c r="R64" s="47"/>
      <c r="S64" s="47"/>
      <c r="T64" s="29"/>
      <c r="U64" s="29"/>
      <c r="V64" s="29"/>
      <c r="W64" s="29"/>
      <c r="X64" s="29"/>
      <c r="Y64" s="29"/>
      <c r="Z64" s="29"/>
      <c r="AA64" s="29"/>
      <c r="AB64" s="29"/>
      <c r="AC64" s="29"/>
      <c r="AD64" s="29"/>
    </row>
    <row r="65" spans="1:30" ht="12.75" customHeight="1" x14ac:dyDescent="0.25">
      <c r="A65" s="136" t="s">
        <v>49</v>
      </c>
      <c r="B65" s="137"/>
      <c r="C65" s="53">
        <v>0</v>
      </c>
      <c r="D65" s="53">
        <v>0</v>
      </c>
      <c r="E65" s="53">
        <v>0</v>
      </c>
      <c r="F65" s="53">
        <v>0</v>
      </c>
      <c r="G65" s="53">
        <v>3</v>
      </c>
      <c r="H65" s="53">
        <v>3</v>
      </c>
      <c r="I65" s="53">
        <v>0</v>
      </c>
      <c r="J65" s="53">
        <v>0</v>
      </c>
      <c r="K65" s="127">
        <f t="shared" si="35"/>
        <v>12</v>
      </c>
      <c r="L65" s="128">
        <f t="shared" si="36"/>
        <v>0.54545454545454541</v>
      </c>
      <c r="M65" s="129">
        <f t="shared" si="37"/>
        <v>0</v>
      </c>
      <c r="N65" s="129">
        <f t="shared" si="38"/>
        <v>12</v>
      </c>
      <c r="O65" s="54">
        <v>1</v>
      </c>
      <c r="P65" s="128">
        <f t="shared" si="39"/>
        <v>-0.45454545454545459</v>
      </c>
      <c r="Q65" s="47"/>
      <c r="R65" s="47"/>
      <c r="S65" s="47"/>
      <c r="T65" s="29"/>
      <c r="U65" s="29"/>
      <c r="V65" s="29"/>
      <c r="W65" s="29"/>
      <c r="X65" s="29"/>
      <c r="Y65" s="29"/>
      <c r="Z65" s="29"/>
      <c r="AA65" s="29"/>
      <c r="AB65" s="29"/>
      <c r="AC65" s="29"/>
      <c r="AD65" s="29"/>
    </row>
    <row r="66" spans="1:30" ht="12.75" customHeight="1" x14ac:dyDescent="0.25">
      <c r="A66" s="136" t="s">
        <v>47</v>
      </c>
      <c r="B66" s="137"/>
      <c r="C66" s="53">
        <v>5</v>
      </c>
      <c r="D66" s="53">
        <v>5</v>
      </c>
      <c r="E66" s="53">
        <v>5</v>
      </c>
      <c r="F66" s="53">
        <v>5</v>
      </c>
      <c r="G66" s="53">
        <v>0</v>
      </c>
      <c r="H66" s="53">
        <v>0</v>
      </c>
      <c r="I66" s="53">
        <v>0</v>
      </c>
      <c r="J66" s="53">
        <v>0</v>
      </c>
      <c r="K66" s="127">
        <f t="shared" si="35"/>
        <v>40</v>
      </c>
      <c r="L66" s="128">
        <f t="shared" si="36"/>
        <v>1.8181818181818181</v>
      </c>
      <c r="M66" s="129">
        <f t="shared" si="37"/>
        <v>1</v>
      </c>
      <c r="N66" s="129">
        <f t="shared" si="38"/>
        <v>18</v>
      </c>
      <c r="O66" s="54">
        <v>2</v>
      </c>
      <c r="P66" s="128">
        <f t="shared" si="39"/>
        <v>-0.18181818181818188</v>
      </c>
      <c r="Q66" s="47"/>
      <c r="R66" s="47"/>
      <c r="S66" s="47"/>
      <c r="T66" s="29"/>
      <c r="U66" s="29"/>
      <c r="V66" s="29"/>
      <c r="W66" s="29"/>
      <c r="X66" s="29"/>
      <c r="Y66" s="29"/>
      <c r="Z66" s="29"/>
      <c r="AA66" s="29"/>
      <c r="AB66" s="29"/>
      <c r="AC66" s="29"/>
      <c r="AD66" s="29"/>
    </row>
    <row r="67" spans="1:30" ht="12.75" customHeight="1" x14ac:dyDescent="0.25">
      <c r="A67" s="136" t="s">
        <v>51</v>
      </c>
      <c r="B67" s="137"/>
      <c r="C67" s="53">
        <v>5</v>
      </c>
      <c r="D67" s="53">
        <v>5</v>
      </c>
      <c r="E67" s="53">
        <v>5</v>
      </c>
      <c r="F67" s="53">
        <v>5</v>
      </c>
      <c r="G67" s="53">
        <v>0</v>
      </c>
      <c r="H67" s="53">
        <v>0</v>
      </c>
      <c r="I67" s="53">
        <v>0</v>
      </c>
      <c r="J67" s="53">
        <v>0</v>
      </c>
      <c r="K67" s="127">
        <f t="shared" si="35"/>
        <v>40</v>
      </c>
      <c r="L67" s="128">
        <f t="shared" si="36"/>
        <v>1.8181818181818181</v>
      </c>
      <c r="M67" s="129">
        <f t="shared" si="37"/>
        <v>1</v>
      </c>
      <c r="N67" s="129">
        <f t="shared" si="38"/>
        <v>18</v>
      </c>
      <c r="O67" s="54">
        <v>2</v>
      </c>
      <c r="P67" s="128">
        <f t="shared" si="39"/>
        <v>-0.18181818181818188</v>
      </c>
      <c r="Q67" s="47"/>
      <c r="R67" s="47"/>
      <c r="S67" s="47"/>
      <c r="T67" s="29"/>
      <c r="U67" s="29"/>
      <c r="V67" s="29"/>
      <c r="W67" s="29"/>
      <c r="X67" s="29"/>
      <c r="Y67" s="29"/>
      <c r="Z67" s="29"/>
      <c r="AA67" s="29"/>
      <c r="AB67" s="29"/>
      <c r="AC67" s="29"/>
      <c r="AD67" s="29"/>
    </row>
    <row r="68" spans="1:30" ht="12.75" customHeight="1" x14ac:dyDescent="0.25">
      <c r="A68" s="136" t="s">
        <v>183</v>
      </c>
      <c r="B68" s="137"/>
      <c r="C68" s="53">
        <v>0</v>
      </c>
      <c r="D68" s="53">
        <v>0</v>
      </c>
      <c r="E68" s="53">
        <v>0</v>
      </c>
      <c r="F68" s="53">
        <v>0</v>
      </c>
      <c r="G68" s="53">
        <v>0</v>
      </c>
      <c r="H68" s="53">
        <v>0</v>
      </c>
      <c r="I68" s="53">
        <v>0</v>
      </c>
      <c r="J68" s="53">
        <v>0</v>
      </c>
      <c r="K68" s="127">
        <f t="shared" si="35"/>
        <v>0</v>
      </c>
      <c r="L68" s="128">
        <f t="shared" si="36"/>
        <v>0</v>
      </c>
      <c r="M68" s="129">
        <f t="shared" si="37"/>
        <v>0</v>
      </c>
      <c r="N68" s="129">
        <f t="shared" si="38"/>
        <v>0</v>
      </c>
      <c r="O68" s="54">
        <v>0</v>
      </c>
      <c r="P68" s="128">
        <f t="shared" si="39"/>
        <v>0</v>
      </c>
      <c r="Q68" s="47"/>
      <c r="R68" s="47"/>
      <c r="S68" s="47"/>
      <c r="T68" s="29"/>
      <c r="U68" s="29"/>
      <c r="V68" s="29"/>
      <c r="W68" s="29"/>
      <c r="X68" s="29"/>
      <c r="Y68" s="29"/>
      <c r="Z68" s="29"/>
      <c r="AA68" s="29"/>
      <c r="AB68" s="29"/>
      <c r="AC68" s="29"/>
      <c r="AD68" s="29"/>
    </row>
    <row r="69" spans="1:30" ht="12.75" customHeight="1" x14ac:dyDescent="0.25">
      <c r="A69" s="136" t="s">
        <v>59</v>
      </c>
      <c r="B69" s="137"/>
      <c r="C69" s="53">
        <v>1</v>
      </c>
      <c r="D69" s="53">
        <v>1</v>
      </c>
      <c r="E69" s="53">
        <v>1</v>
      </c>
      <c r="F69" s="53">
        <v>1</v>
      </c>
      <c r="G69" s="53">
        <v>1</v>
      </c>
      <c r="H69" s="53">
        <v>1</v>
      </c>
      <c r="I69" s="53">
        <v>0</v>
      </c>
      <c r="J69" s="53">
        <v>0</v>
      </c>
      <c r="K69" s="127">
        <f t="shared" si="35"/>
        <v>12</v>
      </c>
      <c r="L69" s="128">
        <f t="shared" si="36"/>
        <v>0.54545454545454541</v>
      </c>
      <c r="M69" s="129">
        <f t="shared" si="37"/>
        <v>0</v>
      </c>
      <c r="N69" s="129">
        <f t="shared" si="38"/>
        <v>12</v>
      </c>
      <c r="O69" s="54">
        <v>0</v>
      </c>
      <c r="P69" s="128">
        <f t="shared" si="39"/>
        <v>0.54545454545454541</v>
      </c>
      <c r="Q69" s="47"/>
      <c r="R69" s="47"/>
      <c r="S69" s="47"/>
      <c r="T69" s="29"/>
      <c r="U69" s="29"/>
      <c r="V69" s="29"/>
      <c r="W69" s="29"/>
      <c r="X69" s="29"/>
      <c r="Y69" s="29"/>
      <c r="Z69" s="29"/>
      <c r="AA69" s="29"/>
      <c r="AB69" s="29"/>
      <c r="AC69" s="29"/>
      <c r="AD69" s="29"/>
    </row>
    <row r="70" spans="1:30" ht="12.75" customHeight="1" x14ac:dyDescent="0.25">
      <c r="A70" s="136" t="s">
        <v>186</v>
      </c>
      <c r="B70" s="137"/>
      <c r="C70" s="53">
        <v>0</v>
      </c>
      <c r="D70" s="53">
        <v>0</v>
      </c>
      <c r="E70" s="53">
        <v>0</v>
      </c>
      <c r="F70" s="53">
        <v>0</v>
      </c>
      <c r="G70" s="53">
        <v>0</v>
      </c>
      <c r="H70" s="53">
        <v>0</v>
      </c>
      <c r="I70" s="53">
        <v>0</v>
      </c>
      <c r="J70" s="53">
        <v>0</v>
      </c>
      <c r="K70" s="127">
        <f t="shared" si="35"/>
        <v>0</v>
      </c>
      <c r="L70" s="128">
        <f t="shared" si="36"/>
        <v>0</v>
      </c>
      <c r="M70" s="129">
        <f t="shared" si="37"/>
        <v>0</v>
      </c>
      <c r="N70" s="129">
        <f t="shared" si="38"/>
        <v>0</v>
      </c>
      <c r="O70" s="54">
        <v>0</v>
      </c>
      <c r="P70" s="128">
        <f t="shared" si="39"/>
        <v>0</v>
      </c>
      <c r="Q70" s="47"/>
      <c r="R70" s="47"/>
      <c r="S70" s="47"/>
      <c r="T70" s="29"/>
      <c r="U70" s="29"/>
      <c r="V70" s="29"/>
      <c r="W70" s="29"/>
      <c r="X70" s="29"/>
      <c r="Y70" s="29"/>
      <c r="Z70" s="29"/>
      <c r="AA70" s="29"/>
      <c r="AB70" s="29"/>
      <c r="AC70" s="29"/>
      <c r="AD70" s="29"/>
    </row>
    <row r="71" spans="1:30" ht="12.75" customHeight="1" x14ac:dyDescent="0.25">
      <c r="A71" s="136" t="s">
        <v>55</v>
      </c>
      <c r="B71" s="137"/>
      <c r="C71" s="53">
        <v>0</v>
      </c>
      <c r="D71" s="53">
        <v>0</v>
      </c>
      <c r="E71" s="53">
        <v>0</v>
      </c>
      <c r="F71" s="53">
        <v>0</v>
      </c>
      <c r="G71" s="53">
        <v>0</v>
      </c>
      <c r="H71" s="53">
        <v>0</v>
      </c>
      <c r="I71" s="53">
        <v>0</v>
      </c>
      <c r="J71" s="53">
        <v>0</v>
      </c>
      <c r="K71" s="127">
        <f t="shared" si="35"/>
        <v>0</v>
      </c>
      <c r="L71" s="128">
        <f t="shared" si="36"/>
        <v>0</v>
      </c>
      <c r="M71" s="129">
        <f t="shared" si="37"/>
        <v>0</v>
      </c>
      <c r="N71" s="129">
        <f t="shared" si="38"/>
        <v>0</v>
      </c>
      <c r="O71" s="54">
        <v>0</v>
      </c>
      <c r="P71" s="128">
        <f t="shared" si="39"/>
        <v>0</v>
      </c>
      <c r="Q71" s="47"/>
      <c r="R71" s="47"/>
      <c r="S71" s="47"/>
      <c r="T71" s="29"/>
      <c r="U71" s="29"/>
      <c r="V71" s="29"/>
      <c r="W71" s="29"/>
      <c r="X71" s="29"/>
      <c r="Y71" s="29"/>
      <c r="Z71" s="29"/>
      <c r="AA71" s="29"/>
      <c r="AB71" s="29"/>
      <c r="AC71" s="29"/>
      <c r="AD71" s="29"/>
    </row>
    <row r="72" spans="1:30" ht="12.75" customHeight="1" x14ac:dyDescent="0.25">
      <c r="A72" s="136" t="s">
        <v>56</v>
      </c>
      <c r="B72" s="137"/>
      <c r="C72" s="53">
        <v>0</v>
      </c>
      <c r="D72" s="53">
        <v>0</v>
      </c>
      <c r="E72" s="53">
        <v>0</v>
      </c>
      <c r="F72" s="53">
        <v>0</v>
      </c>
      <c r="G72" s="53">
        <v>0</v>
      </c>
      <c r="H72" s="53">
        <v>0</v>
      </c>
      <c r="I72" s="53">
        <v>0</v>
      </c>
      <c r="J72" s="53">
        <v>0</v>
      </c>
      <c r="K72" s="127">
        <f t="shared" si="35"/>
        <v>0</v>
      </c>
      <c r="L72" s="128">
        <f t="shared" si="36"/>
        <v>0</v>
      </c>
      <c r="M72" s="129">
        <f t="shared" si="37"/>
        <v>0</v>
      </c>
      <c r="N72" s="129">
        <f t="shared" si="38"/>
        <v>0</v>
      </c>
      <c r="O72" s="54">
        <v>0</v>
      </c>
      <c r="P72" s="128">
        <f t="shared" si="39"/>
        <v>0</v>
      </c>
      <c r="Q72" s="47"/>
      <c r="R72" s="47"/>
      <c r="S72" s="47"/>
      <c r="T72" s="29"/>
      <c r="U72" s="29"/>
      <c r="V72" s="29"/>
      <c r="W72" s="29"/>
      <c r="X72" s="29"/>
      <c r="Y72" s="29"/>
      <c r="Z72" s="29"/>
      <c r="AA72" s="29"/>
      <c r="AB72" s="29"/>
      <c r="AC72" s="29"/>
      <c r="AD72" s="29"/>
    </row>
    <row r="73" spans="1:30" ht="12.75" customHeight="1" x14ac:dyDescent="0.25">
      <c r="A73" s="136" t="s">
        <v>52</v>
      </c>
      <c r="B73" s="137"/>
      <c r="C73" s="53">
        <v>1</v>
      </c>
      <c r="D73" s="53">
        <v>1</v>
      </c>
      <c r="E73" s="53">
        <v>1</v>
      </c>
      <c r="F73" s="53">
        <v>1</v>
      </c>
      <c r="G73" s="53">
        <v>1</v>
      </c>
      <c r="H73" s="53">
        <v>1</v>
      </c>
      <c r="I73" s="53">
        <v>0</v>
      </c>
      <c r="J73" s="53">
        <v>0</v>
      </c>
      <c r="K73" s="127">
        <f t="shared" si="35"/>
        <v>12</v>
      </c>
      <c r="L73" s="128">
        <f t="shared" si="36"/>
        <v>0.54545454545454541</v>
      </c>
      <c r="M73" s="129">
        <f t="shared" si="37"/>
        <v>0</v>
      </c>
      <c r="N73" s="129">
        <f t="shared" si="38"/>
        <v>12</v>
      </c>
      <c r="O73" s="54">
        <v>1</v>
      </c>
      <c r="P73" s="128">
        <f t="shared" si="39"/>
        <v>-0.45454545454545459</v>
      </c>
      <c r="Q73" s="47"/>
      <c r="R73" s="47"/>
      <c r="S73" s="47"/>
      <c r="T73" s="29"/>
      <c r="U73" s="29"/>
      <c r="V73" s="29"/>
      <c r="W73" s="29"/>
      <c r="X73" s="29"/>
      <c r="Y73" s="29"/>
      <c r="Z73" s="29"/>
      <c r="AA73" s="29"/>
      <c r="AB73" s="29"/>
      <c r="AC73" s="29"/>
      <c r="AD73" s="29"/>
    </row>
    <row r="74" spans="1:30" ht="12.75" customHeight="1" x14ac:dyDescent="0.25">
      <c r="A74" s="136" t="s">
        <v>58</v>
      </c>
      <c r="B74" s="137"/>
      <c r="C74" s="53">
        <v>2</v>
      </c>
      <c r="D74" s="53">
        <v>2</v>
      </c>
      <c r="E74" s="53">
        <v>2</v>
      </c>
      <c r="F74" s="53">
        <v>2</v>
      </c>
      <c r="G74" s="53">
        <v>2</v>
      </c>
      <c r="H74" s="53">
        <v>2</v>
      </c>
      <c r="I74" s="53">
        <v>0</v>
      </c>
      <c r="J74" s="53">
        <v>0</v>
      </c>
      <c r="K74" s="127">
        <f t="shared" si="35"/>
        <v>24</v>
      </c>
      <c r="L74" s="128">
        <f t="shared" si="36"/>
        <v>1.0909090909090908</v>
      </c>
      <c r="M74" s="129">
        <f t="shared" si="37"/>
        <v>1</v>
      </c>
      <c r="N74" s="129">
        <f t="shared" si="38"/>
        <v>1.9999999999999982</v>
      </c>
      <c r="O74" s="54">
        <v>1</v>
      </c>
      <c r="P74" s="128">
        <f t="shared" si="39"/>
        <v>9.0909090909090828E-2</v>
      </c>
      <c r="Q74" s="47"/>
      <c r="R74" s="47"/>
      <c r="S74" s="47"/>
      <c r="T74" s="29"/>
      <c r="U74" s="29"/>
      <c r="V74" s="29"/>
      <c r="W74" s="29"/>
      <c r="X74" s="29"/>
      <c r="Y74" s="29"/>
      <c r="Z74" s="29"/>
      <c r="AA74" s="29"/>
      <c r="AB74" s="29"/>
      <c r="AC74" s="29"/>
      <c r="AD74" s="29"/>
    </row>
    <row r="75" spans="1:30" ht="12.75" customHeight="1" x14ac:dyDescent="0.25">
      <c r="A75" s="136" t="s">
        <v>184</v>
      </c>
      <c r="B75" s="137"/>
      <c r="C75" s="53">
        <v>1</v>
      </c>
      <c r="D75" s="53">
        <v>1</v>
      </c>
      <c r="E75" s="53">
        <v>1</v>
      </c>
      <c r="F75" s="53">
        <v>1</v>
      </c>
      <c r="G75" s="53">
        <v>1</v>
      </c>
      <c r="H75" s="53">
        <v>1</v>
      </c>
      <c r="I75" s="53">
        <v>0</v>
      </c>
      <c r="J75" s="53">
        <v>0</v>
      </c>
      <c r="K75" s="127">
        <f t="shared" si="35"/>
        <v>12</v>
      </c>
      <c r="L75" s="128">
        <f t="shared" si="36"/>
        <v>0.54545454545454541</v>
      </c>
      <c r="M75" s="129">
        <f t="shared" si="37"/>
        <v>0</v>
      </c>
      <c r="N75" s="129">
        <f t="shared" si="38"/>
        <v>12</v>
      </c>
      <c r="O75" s="54">
        <v>1</v>
      </c>
      <c r="P75" s="128">
        <f t="shared" si="39"/>
        <v>-0.45454545454545459</v>
      </c>
      <c r="Q75" s="47"/>
      <c r="R75" s="47"/>
      <c r="S75" s="47"/>
      <c r="T75" s="29"/>
      <c r="U75" s="29"/>
      <c r="V75" s="29"/>
      <c r="W75" s="29"/>
      <c r="X75" s="29"/>
      <c r="Y75" s="29"/>
      <c r="Z75" s="29"/>
      <c r="AA75" s="29"/>
      <c r="AB75" s="29"/>
      <c r="AC75" s="29"/>
      <c r="AD75" s="29"/>
    </row>
    <row r="76" spans="1:30" ht="12.75" customHeight="1" x14ac:dyDescent="0.25">
      <c r="A76" s="136" t="s">
        <v>185</v>
      </c>
      <c r="B76" s="137"/>
      <c r="C76" s="53">
        <v>0</v>
      </c>
      <c r="D76" s="53">
        <v>0</v>
      </c>
      <c r="E76" s="53">
        <v>0</v>
      </c>
      <c r="F76" s="53">
        <v>0</v>
      </c>
      <c r="G76" s="53">
        <v>2</v>
      </c>
      <c r="H76" s="53">
        <v>2</v>
      </c>
      <c r="I76" s="53">
        <v>0</v>
      </c>
      <c r="J76" s="53">
        <v>0</v>
      </c>
      <c r="K76" s="127">
        <f t="shared" si="35"/>
        <v>8</v>
      </c>
      <c r="L76" s="128">
        <f t="shared" si="36"/>
        <v>0.36363636363636365</v>
      </c>
      <c r="M76" s="129">
        <f t="shared" si="37"/>
        <v>0</v>
      </c>
      <c r="N76" s="129">
        <f t="shared" si="38"/>
        <v>8</v>
      </c>
      <c r="O76" s="54">
        <v>1</v>
      </c>
      <c r="P76" s="128">
        <f t="shared" si="39"/>
        <v>-0.63636363636363635</v>
      </c>
      <c r="Q76" s="47"/>
      <c r="R76" s="47"/>
      <c r="S76" s="47"/>
      <c r="T76" s="29"/>
      <c r="U76" s="29"/>
      <c r="V76" s="29"/>
      <c r="W76" s="29"/>
      <c r="X76" s="29"/>
      <c r="Y76" s="29"/>
      <c r="Z76" s="29"/>
      <c r="AA76" s="29"/>
      <c r="AB76" s="29"/>
      <c r="AC76" s="29"/>
      <c r="AD76" s="29"/>
    </row>
    <row r="77" spans="1:30" ht="12.75" customHeight="1" x14ac:dyDescent="0.25">
      <c r="A77" s="136" t="s">
        <v>190</v>
      </c>
      <c r="B77" s="137"/>
      <c r="C77" s="53">
        <v>5</v>
      </c>
      <c r="D77" s="53">
        <v>5</v>
      </c>
      <c r="E77" s="53">
        <v>5</v>
      </c>
      <c r="F77" s="53">
        <v>5</v>
      </c>
      <c r="G77" s="53">
        <v>7</v>
      </c>
      <c r="H77" s="53">
        <v>7</v>
      </c>
      <c r="I77" s="53">
        <v>0</v>
      </c>
      <c r="J77" s="53">
        <v>0</v>
      </c>
      <c r="K77" s="127">
        <f t="shared" si="35"/>
        <v>68</v>
      </c>
      <c r="L77" s="128">
        <f t="shared" si="36"/>
        <v>3.0909090909090908</v>
      </c>
      <c r="M77" s="129">
        <f t="shared" si="37"/>
        <v>3</v>
      </c>
      <c r="N77" s="129">
        <f t="shared" si="38"/>
        <v>1.9999999999999982</v>
      </c>
      <c r="O77" s="54">
        <v>2</v>
      </c>
      <c r="P77" s="128">
        <f t="shared" si="39"/>
        <v>1.0909090909090908</v>
      </c>
      <c r="Q77" s="47"/>
      <c r="R77" s="47"/>
      <c r="S77" s="47"/>
      <c r="T77" s="29"/>
      <c r="U77" s="29"/>
      <c r="V77" s="29"/>
      <c r="W77" s="29"/>
      <c r="X77" s="29"/>
      <c r="Y77" s="29"/>
      <c r="Z77" s="29"/>
      <c r="AA77" s="29"/>
      <c r="AB77" s="29"/>
      <c r="AC77" s="29"/>
      <c r="AD77" s="29"/>
    </row>
    <row r="78" spans="1:30" ht="12.75" customHeight="1" x14ac:dyDescent="0.25">
      <c r="A78" s="136" t="s">
        <v>62</v>
      </c>
      <c r="B78" s="137"/>
      <c r="C78" s="53">
        <v>2</v>
      </c>
      <c r="D78" s="53">
        <v>2</v>
      </c>
      <c r="E78" s="53">
        <v>2</v>
      </c>
      <c r="F78" s="53">
        <v>2</v>
      </c>
      <c r="G78" s="53">
        <v>2</v>
      </c>
      <c r="H78" s="53">
        <v>2</v>
      </c>
      <c r="I78" s="53">
        <v>0</v>
      </c>
      <c r="J78" s="53">
        <v>0</v>
      </c>
      <c r="K78" s="127">
        <f t="shared" si="35"/>
        <v>24</v>
      </c>
      <c r="L78" s="128">
        <f t="shared" si="36"/>
        <v>1.0909090909090908</v>
      </c>
      <c r="M78" s="129">
        <f t="shared" si="37"/>
        <v>1</v>
      </c>
      <c r="N78" s="129">
        <f t="shared" si="38"/>
        <v>1.9999999999999982</v>
      </c>
      <c r="O78" s="54">
        <v>1</v>
      </c>
      <c r="P78" s="128">
        <f t="shared" si="39"/>
        <v>9.0909090909090828E-2</v>
      </c>
      <c r="Q78" s="47"/>
      <c r="R78" s="47"/>
      <c r="S78" s="47"/>
      <c r="T78" s="29"/>
      <c r="U78" s="29"/>
      <c r="V78" s="29"/>
      <c r="W78" s="29"/>
      <c r="X78" s="29"/>
      <c r="Y78" s="29"/>
      <c r="Z78" s="29"/>
      <c r="AA78" s="29"/>
      <c r="AB78" s="29"/>
      <c r="AC78" s="29"/>
      <c r="AD78" s="29"/>
    </row>
    <row r="79" spans="1:30" ht="12.75" customHeight="1" x14ac:dyDescent="0.25">
      <c r="A79" s="136" t="s">
        <v>187</v>
      </c>
      <c r="B79" s="137"/>
      <c r="C79" s="53">
        <v>5</v>
      </c>
      <c r="D79" s="53">
        <v>5</v>
      </c>
      <c r="E79" s="53">
        <v>5</v>
      </c>
      <c r="F79" s="53">
        <v>5</v>
      </c>
      <c r="G79" s="53">
        <v>4</v>
      </c>
      <c r="H79" s="53">
        <v>4</v>
      </c>
      <c r="I79" s="53">
        <v>0</v>
      </c>
      <c r="J79" s="53">
        <v>0</v>
      </c>
      <c r="K79" s="127">
        <f t="shared" si="35"/>
        <v>56</v>
      </c>
      <c r="L79" s="128">
        <f t="shared" si="36"/>
        <v>2.5454545454545454</v>
      </c>
      <c r="M79" s="129">
        <f t="shared" si="37"/>
        <v>2</v>
      </c>
      <c r="N79" s="129">
        <f t="shared" si="38"/>
        <v>12</v>
      </c>
      <c r="O79" s="54">
        <v>2</v>
      </c>
      <c r="P79" s="128">
        <f t="shared" si="39"/>
        <v>0.54545454545454541</v>
      </c>
      <c r="Q79" s="47"/>
      <c r="R79" s="47"/>
      <c r="S79" s="47"/>
      <c r="T79" s="29"/>
      <c r="U79" s="29"/>
      <c r="V79" s="29"/>
      <c r="W79" s="29"/>
      <c r="X79" s="29"/>
      <c r="Y79" s="29"/>
      <c r="Z79" s="29"/>
      <c r="AA79" s="29"/>
      <c r="AB79" s="29"/>
      <c r="AC79" s="29"/>
      <c r="AD79" s="29"/>
    </row>
    <row r="80" spans="1:30" ht="12.75" customHeight="1" x14ac:dyDescent="0.25">
      <c r="A80" s="136" t="s">
        <v>64</v>
      </c>
      <c r="B80" s="137"/>
      <c r="C80" s="53">
        <v>2</v>
      </c>
      <c r="D80" s="53">
        <v>2</v>
      </c>
      <c r="E80" s="53">
        <v>2</v>
      </c>
      <c r="F80" s="53">
        <v>2</v>
      </c>
      <c r="G80" s="53">
        <v>2</v>
      </c>
      <c r="H80" s="53">
        <v>2</v>
      </c>
      <c r="I80" s="53">
        <v>0</v>
      </c>
      <c r="J80" s="53">
        <v>0</v>
      </c>
      <c r="K80" s="127">
        <f t="shared" si="35"/>
        <v>24</v>
      </c>
      <c r="L80" s="128">
        <f t="shared" si="36"/>
        <v>1.0909090909090908</v>
      </c>
      <c r="M80" s="129">
        <f t="shared" si="37"/>
        <v>1</v>
      </c>
      <c r="N80" s="129">
        <f t="shared" si="38"/>
        <v>1.9999999999999982</v>
      </c>
      <c r="O80" s="54">
        <v>1</v>
      </c>
      <c r="P80" s="128">
        <f>+L80-O80</f>
        <v>9.0909090909090828E-2</v>
      </c>
      <c r="Q80" s="47"/>
      <c r="R80" s="47"/>
      <c r="S80" s="47"/>
      <c r="T80" s="29"/>
      <c r="U80" s="29"/>
      <c r="V80" s="29"/>
      <c r="W80" s="29"/>
      <c r="X80" s="29"/>
      <c r="Y80" s="29"/>
      <c r="Z80" s="29"/>
      <c r="AA80" s="29"/>
      <c r="AB80" s="29"/>
      <c r="AC80" s="29"/>
      <c r="AD80" s="29"/>
    </row>
    <row r="81" spans="1:31" ht="12.75" customHeight="1" x14ac:dyDescent="0.25">
      <c r="A81" s="136" t="s">
        <v>189</v>
      </c>
      <c r="B81" s="137"/>
      <c r="C81" s="53">
        <v>1</v>
      </c>
      <c r="D81" s="53">
        <v>1</v>
      </c>
      <c r="E81" s="53">
        <v>1</v>
      </c>
      <c r="F81" s="53">
        <v>1</v>
      </c>
      <c r="G81" s="53">
        <v>0</v>
      </c>
      <c r="H81" s="53">
        <v>0</v>
      </c>
      <c r="I81" s="53">
        <v>0</v>
      </c>
      <c r="J81" s="53">
        <v>0</v>
      </c>
      <c r="K81" s="127">
        <f t="shared" si="35"/>
        <v>8</v>
      </c>
      <c r="L81" s="128">
        <f t="shared" si="36"/>
        <v>0.36363636363636365</v>
      </c>
      <c r="M81" s="129">
        <f t="shared" si="37"/>
        <v>0</v>
      </c>
      <c r="N81" s="129">
        <f t="shared" si="38"/>
        <v>8</v>
      </c>
      <c r="O81" s="55">
        <v>0</v>
      </c>
      <c r="P81" s="128">
        <f t="shared" si="39"/>
        <v>0.36363636363636365</v>
      </c>
      <c r="Q81" s="47"/>
      <c r="R81" s="47"/>
      <c r="S81" s="47"/>
      <c r="T81" s="29"/>
      <c r="U81" s="29"/>
      <c r="V81" s="29"/>
      <c r="W81" s="29"/>
      <c r="X81" s="29"/>
      <c r="Y81" s="29"/>
      <c r="Z81" s="29"/>
      <c r="AA81" s="29"/>
      <c r="AB81" s="29"/>
      <c r="AC81" s="29"/>
      <c r="AD81" s="29"/>
    </row>
    <row r="82" spans="1:31" ht="12.75" customHeight="1" x14ac:dyDescent="0.25">
      <c r="A82" s="136" t="s">
        <v>188</v>
      </c>
      <c r="B82" s="137"/>
      <c r="C82" s="53">
        <v>0</v>
      </c>
      <c r="D82" s="53">
        <v>0</v>
      </c>
      <c r="E82" s="53">
        <v>0</v>
      </c>
      <c r="F82" s="53">
        <v>0</v>
      </c>
      <c r="G82" s="53">
        <v>0</v>
      </c>
      <c r="H82" s="53">
        <v>0</v>
      </c>
      <c r="I82" s="53">
        <v>0</v>
      </c>
      <c r="J82" s="53">
        <v>0</v>
      </c>
      <c r="K82" s="127">
        <f t="shared" si="35"/>
        <v>0</v>
      </c>
      <c r="L82" s="128">
        <f t="shared" si="36"/>
        <v>0</v>
      </c>
      <c r="M82" s="129">
        <f t="shared" si="37"/>
        <v>0</v>
      </c>
      <c r="N82" s="129">
        <f t="shared" si="38"/>
        <v>0</v>
      </c>
      <c r="O82" s="55">
        <v>0</v>
      </c>
      <c r="P82" s="128">
        <f t="shared" si="39"/>
        <v>0</v>
      </c>
      <c r="Q82" s="47"/>
      <c r="R82" s="47"/>
      <c r="S82" s="78"/>
      <c r="T82" s="29"/>
      <c r="U82" s="29"/>
      <c r="V82" s="29"/>
      <c r="W82" s="29"/>
      <c r="X82" s="29"/>
      <c r="Y82" s="29"/>
      <c r="Z82" s="29"/>
      <c r="AA82" s="29"/>
      <c r="AB82" s="29"/>
      <c r="AC82" s="29"/>
      <c r="AD82" s="29"/>
    </row>
    <row r="83" spans="1:31" ht="12.75" customHeight="1" x14ac:dyDescent="0.2">
      <c r="A83" s="235" t="s">
        <v>67</v>
      </c>
      <c r="B83" s="137"/>
      <c r="C83" s="130">
        <f t="shared" ref="C83:P83" si="40">SUM(C63:C82)</f>
        <v>30</v>
      </c>
      <c r="D83" s="130">
        <f t="shared" si="40"/>
        <v>30</v>
      </c>
      <c r="E83" s="130">
        <f t="shared" si="40"/>
        <v>30</v>
      </c>
      <c r="F83" s="130">
        <f t="shared" si="40"/>
        <v>30</v>
      </c>
      <c r="G83" s="130">
        <f t="shared" si="40"/>
        <v>30</v>
      </c>
      <c r="H83" s="130">
        <f t="shared" si="40"/>
        <v>30</v>
      </c>
      <c r="I83" s="130">
        <f t="shared" si="40"/>
        <v>0</v>
      </c>
      <c r="J83" s="130">
        <f t="shared" si="40"/>
        <v>0</v>
      </c>
      <c r="K83" s="131">
        <f t="shared" si="40"/>
        <v>360</v>
      </c>
      <c r="L83" s="132">
        <f t="shared" si="40"/>
        <v>16.363636363636363</v>
      </c>
      <c r="M83" s="133">
        <f t="shared" si="40"/>
        <v>10</v>
      </c>
      <c r="N83" s="133">
        <f t="shared" si="40"/>
        <v>140</v>
      </c>
      <c r="O83" s="133">
        <f t="shared" si="40"/>
        <v>16</v>
      </c>
      <c r="P83" s="133">
        <f t="shared" si="40"/>
        <v>0.3636363636363632</v>
      </c>
      <c r="Q83" s="47"/>
      <c r="R83" s="47"/>
      <c r="S83" s="47"/>
      <c r="T83" s="29"/>
      <c r="U83" s="29"/>
      <c r="V83" s="29"/>
      <c r="W83" s="29"/>
      <c r="X83" s="29"/>
      <c r="Y83" s="29"/>
      <c r="Z83" s="29"/>
      <c r="AA83" s="29"/>
      <c r="AB83" s="29"/>
      <c r="AC83" s="29"/>
      <c r="AD83" s="29"/>
    </row>
    <row r="84" spans="1:31" ht="12.75" customHeight="1" thickBot="1" x14ac:dyDescent="0.25">
      <c r="A84" s="47"/>
      <c r="B84" s="47"/>
      <c r="C84" s="47"/>
      <c r="D84" s="47"/>
      <c r="E84" s="47"/>
      <c r="F84" s="47"/>
      <c r="G84" s="47"/>
      <c r="H84" s="47"/>
      <c r="I84" s="47"/>
      <c r="J84" s="47"/>
      <c r="K84" s="47"/>
      <c r="L84" s="47"/>
      <c r="M84" s="47"/>
      <c r="N84" s="47"/>
      <c r="O84" s="47"/>
      <c r="P84" s="47"/>
      <c r="Q84" s="47"/>
      <c r="R84" s="47"/>
      <c r="S84" s="47"/>
      <c r="T84" s="29"/>
      <c r="U84" s="29"/>
      <c r="V84" s="29"/>
      <c r="W84" s="29"/>
      <c r="X84" s="29"/>
      <c r="Y84" s="29"/>
      <c r="Z84" s="29"/>
      <c r="AA84" s="29"/>
      <c r="AB84" s="29"/>
      <c r="AC84" s="29"/>
      <c r="AD84" s="29"/>
    </row>
    <row r="85" spans="1:31" ht="12.75" customHeight="1" x14ac:dyDescent="0.2">
      <c r="A85" s="56" t="s">
        <v>112</v>
      </c>
      <c r="B85" s="292">
        <f>W41+W53</f>
        <v>923</v>
      </c>
      <c r="C85" s="29"/>
      <c r="D85" s="29"/>
      <c r="E85" s="250" t="s">
        <v>68</v>
      </c>
      <c r="F85" s="251"/>
      <c r="G85" s="251"/>
      <c r="H85" s="251"/>
      <c r="I85" s="251"/>
      <c r="J85" s="251"/>
      <c r="K85" s="251"/>
      <c r="L85" s="251"/>
      <c r="M85" s="251"/>
      <c r="N85" s="251"/>
      <c r="O85" s="251"/>
      <c r="P85" s="252"/>
      <c r="Q85" s="29"/>
      <c r="R85" s="29"/>
      <c r="S85" s="29"/>
      <c r="T85" s="29"/>
      <c r="U85" s="29"/>
      <c r="V85" s="29"/>
      <c r="W85" s="29"/>
      <c r="X85" s="29"/>
      <c r="Y85" s="29"/>
      <c r="Z85" s="29"/>
      <c r="AA85" s="29"/>
      <c r="AB85" s="29"/>
      <c r="AC85" s="29"/>
      <c r="AD85" s="29"/>
    </row>
    <row r="86" spans="1:31" ht="12.75" customHeight="1" x14ac:dyDescent="0.2">
      <c r="A86" s="57" t="s">
        <v>69</v>
      </c>
      <c r="B86" s="293">
        <f>IF(B85&gt;5400,8,IF(B85&gt;4400,7,IF(B85&gt;3500,6,IF(B85&gt;2700,5,IF(B85&gt;2000,4,IF(B85&gt;1400,3,IF(B85&gt;900,2,IF(B85&gt;500,1,0))))))))</f>
        <v>2</v>
      </c>
      <c r="C86" s="29"/>
      <c r="D86" s="29"/>
      <c r="E86" s="57" t="s">
        <v>70</v>
      </c>
      <c r="F86" s="29"/>
      <c r="G86" s="29"/>
      <c r="H86" s="29"/>
      <c r="I86" s="29"/>
      <c r="J86" s="295">
        <f>+O83</f>
        <v>16</v>
      </c>
      <c r="K86" s="145" t="s">
        <v>194</v>
      </c>
      <c r="L86" s="145"/>
      <c r="M86" s="145"/>
      <c r="N86" s="145"/>
      <c r="O86" s="145"/>
      <c r="P86" s="297">
        <f>P87*B57</f>
        <v>7.9999999999999929</v>
      </c>
      <c r="Q86" s="29"/>
      <c r="R86" s="29"/>
      <c r="S86" s="29"/>
      <c r="T86" s="29"/>
      <c r="U86" s="29"/>
      <c r="V86" s="29"/>
      <c r="W86" s="29"/>
      <c r="X86" s="29"/>
      <c r="Y86" s="29"/>
      <c r="Z86" s="29"/>
      <c r="AA86" s="29"/>
      <c r="AB86" s="29"/>
      <c r="AC86" s="29"/>
      <c r="AD86" s="29"/>
    </row>
    <row r="87" spans="1:31" ht="12.75" customHeight="1" thickBot="1" x14ac:dyDescent="0.25">
      <c r="A87" s="58" t="s">
        <v>90</v>
      </c>
      <c r="B87" s="294">
        <v>0</v>
      </c>
      <c r="C87" s="29"/>
      <c r="D87" s="29"/>
      <c r="E87" s="58" t="s">
        <v>72</v>
      </c>
      <c r="F87" s="59"/>
      <c r="G87" s="59"/>
      <c r="H87" s="59"/>
      <c r="I87" s="59"/>
      <c r="J87" s="296">
        <f>L83</f>
        <v>16.363636363636363</v>
      </c>
      <c r="K87" s="146" t="s">
        <v>73</v>
      </c>
      <c r="L87" s="146"/>
      <c r="M87" s="146"/>
      <c r="N87" s="146"/>
      <c r="O87" s="146"/>
      <c r="P87" s="298">
        <f>+J87-J86</f>
        <v>0.36363636363636331</v>
      </c>
      <c r="Q87" s="29"/>
      <c r="R87" s="29"/>
      <c r="S87" s="29"/>
      <c r="T87" s="29"/>
      <c r="U87" s="29"/>
      <c r="V87" s="29"/>
      <c r="W87" s="29"/>
      <c r="X87" s="29"/>
      <c r="Y87" s="29"/>
      <c r="Z87" s="29"/>
      <c r="AA87" s="29"/>
      <c r="AB87" s="29"/>
      <c r="AC87" s="29"/>
      <c r="AD87" s="29"/>
    </row>
    <row r="88" spans="1:31" ht="12.75" customHeight="1" x14ac:dyDescent="0.2">
      <c r="A88" s="45"/>
      <c r="B88" s="79"/>
      <c r="C88" s="29"/>
      <c r="D88" s="29"/>
      <c r="E88" s="45"/>
      <c r="F88" s="45"/>
      <c r="G88" s="45"/>
      <c r="H88" s="45"/>
      <c r="I88" s="45"/>
      <c r="J88" s="80"/>
      <c r="K88" s="147" t="s">
        <v>195</v>
      </c>
      <c r="L88" s="147"/>
      <c r="M88" s="147"/>
      <c r="N88" s="147"/>
      <c r="O88" s="147"/>
      <c r="P88" s="295">
        <f>Q62*5</f>
        <v>60</v>
      </c>
      <c r="Q88" s="29"/>
      <c r="R88" s="29"/>
      <c r="S88" s="29"/>
      <c r="T88" s="29"/>
      <c r="U88" s="29"/>
      <c r="V88" s="29"/>
      <c r="W88" s="29"/>
      <c r="X88" s="29"/>
      <c r="Y88" s="29"/>
      <c r="Z88" s="29"/>
      <c r="AA88" s="29"/>
      <c r="AB88" s="29"/>
      <c r="AC88" s="29"/>
      <c r="AD88" s="29"/>
    </row>
    <row r="89" spans="1:31" ht="12.75" customHeight="1" x14ac:dyDescent="0.2">
      <c r="A89" s="29"/>
      <c r="B89" s="29"/>
      <c r="C89" s="29"/>
      <c r="D89" s="29"/>
      <c r="E89" s="29"/>
      <c r="F89" s="29"/>
      <c r="G89" s="29"/>
      <c r="H89" s="29"/>
      <c r="I89" s="29"/>
      <c r="J89" s="29"/>
      <c r="K89" s="150" t="s">
        <v>196</v>
      </c>
      <c r="L89" s="150"/>
      <c r="M89" s="150"/>
      <c r="N89" s="150"/>
      <c r="O89" s="150"/>
      <c r="P89" s="299">
        <f>P86+P88</f>
        <v>68</v>
      </c>
      <c r="Q89" s="29"/>
      <c r="R89" s="29"/>
      <c r="S89" s="29"/>
      <c r="T89" s="29"/>
      <c r="U89" s="29"/>
      <c r="V89" s="29"/>
      <c r="W89" s="29"/>
      <c r="X89" s="29"/>
      <c r="Y89" s="29"/>
      <c r="Z89" s="29"/>
      <c r="AA89" s="29"/>
      <c r="AB89" s="29"/>
      <c r="AC89" s="29"/>
      <c r="AD89" s="29"/>
    </row>
    <row r="90" spans="1:31" ht="12.75" customHeight="1" x14ac:dyDescent="0.2">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row>
    <row r="91" spans="1:31" ht="14.25" customHeight="1" x14ac:dyDescent="0.2">
      <c r="A91" s="245" t="s">
        <v>191</v>
      </c>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row>
    <row r="92" spans="1:31" ht="12.75" customHeight="1" x14ac:dyDescent="0.2">
      <c r="A92" s="247"/>
      <c r="B92" s="247"/>
      <c r="C92" s="247"/>
      <c r="D92" s="247"/>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row>
    <row r="93" spans="1:31" ht="12.75" customHeight="1" x14ac:dyDescent="0.2">
      <c r="A93" s="247"/>
      <c r="B93" s="247"/>
      <c r="C93" s="247"/>
      <c r="D93" s="247"/>
      <c r="E93" s="247"/>
      <c r="F93" s="247"/>
      <c r="G93" s="247"/>
      <c r="H93" s="247"/>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7"/>
    </row>
    <row r="94" spans="1:31" ht="15" customHeight="1" x14ac:dyDescent="0.2">
      <c r="A94" s="247"/>
      <c r="B94" s="247"/>
      <c r="C94" s="247"/>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row>
    <row r="95" spans="1:31" ht="12.75" customHeight="1" x14ac:dyDescent="0.2">
      <c r="A95" s="245" t="s">
        <v>192</v>
      </c>
      <c r="B95" s="246"/>
      <c r="C95" s="246"/>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row>
    <row r="96" spans="1:31" ht="12.75" customHeight="1" x14ac:dyDescent="0.2">
      <c r="A96" s="247"/>
      <c r="B96" s="247"/>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row>
    <row r="97" spans="1:31" ht="12.75" customHeight="1" x14ac:dyDescent="0.2">
      <c r="A97" s="247"/>
      <c r="B97" s="247"/>
      <c r="C97" s="247"/>
      <c r="D97" s="247"/>
      <c r="E97" s="247"/>
      <c r="F97" s="247"/>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E97" s="247"/>
    </row>
    <row r="98" spans="1:31" ht="14.25" customHeight="1" x14ac:dyDescent="0.2">
      <c r="A98" s="247"/>
      <c r="B98" s="247"/>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row>
    <row r="99" spans="1:31" ht="12.75" customHeight="1" x14ac:dyDescent="0.2">
      <c r="A99" s="248" t="s">
        <v>193</v>
      </c>
      <c r="B99" s="249"/>
      <c r="C99" s="249"/>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49"/>
      <c r="AB99" s="249"/>
      <c r="AC99" s="249"/>
      <c r="AD99" s="249"/>
      <c r="AE99" s="249"/>
    </row>
    <row r="100" spans="1:31" ht="12.75" customHeight="1" x14ac:dyDescent="0.2">
      <c r="A100" s="159" t="s">
        <v>74</v>
      </c>
      <c r="B100" s="142"/>
      <c r="C100" s="142"/>
      <c r="D100" s="142"/>
      <c r="E100" s="142"/>
      <c r="F100" s="142"/>
      <c r="G100" s="142"/>
      <c r="H100" s="142"/>
      <c r="I100" s="142"/>
      <c r="J100" s="142"/>
      <c r="K100" s="142"/>
      <c r="L100" s="142"/>
      <c r="M100" s="143"/>
      <c r="N100" s="141" t="s">
        <v>75</v>
      </c>
      <c r="O100" s="142"/>
      <c r="P100" s="142"/>
      <c r="Q100" s="142"/>
      <c r="R100" s="142"/>
      <c r="S100" s="142"/>
      <c r="T100" s="142"/>
      <c r="U100" s="142"/>
      <c r="V100" s="143"/>
      <c r="W100" s="141" t="s">
        <v>76</v>
      </c>
      <c r="X100" s="142"/>
      <c r="Y100" s="142"/>
      <c r="Z100" s="142"/>
      <c r="AA100" s="142"/>
      <c r="AB100" s="142"/>
      <c r="AC100" s="142"/>
      <c r="AD100" s="142"/>
      <c r="AE100" s="142"/>
    </row>
    <row r="101" spans="1:31" ht="12.75" customHeight="1" x14ac:dyDescent="0.2">
      <c r="A101" s="13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9"/>
      <c r="X101" s="139"/>
      <c r="Y101" s="139"/>
      <c r="Z101" s="139"/>
      <c r="AA101" s="139"/>
      <c r="AB101" s="139"/>
      <c r="AC101" s="139"/>
      <c r="AD101" s="139"/>
      <c r="AE101" s="139"/>
    </row>
    <row r="102" spans="1:31" ht="12.75" customHeight="1" x14ac:dyDescent="0.2">
      <c r="A102" s="152"/>
      <c r="B102" s="153"/>
      <c r="C102" s="153"/>
      <c r="D102" s="153"/>
      <c r="E102" s="153"/>
      <c r="F102" s="153"/>
      <c r="G102" s="153"/>
      <c r="H102" s="153"/>
      <c r="I102" s="153"/>
      <c r="J102" s="153"/>
      <c r="K102" s="153"/>
      <c r="L102" s="153"/>
      <c r="M102" s="154"/>
      <c r="N102" s="152"/>
      <c r="O102" s="153"/>
      <c r="P102" s="153"/>
      <c r="Q102" s="153"/>
      <c r="R102" s="153"/>
      <c r="S102" s="153"/>
      <c r="T102" s="153"/>
      <c r="U102" s="153"/>
      <c r="V102" s="154"/>
      <c r="W102" s="155"/>
      <c r="X102" s="156"/>
      <c r="Y102" s="156"/>
      <c r="Z102" s="156"/>
      <c r="AA102" s="156"/>
      <c r="AB102" s="156"/>
      <c r="AC102" s="156"/>
      <c r="AD102" s="156"/>
      <c r="AE102" s="157"/>
    </row>
    <row r="103" spans="1:31" ht="12.75" customHeight="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39"/>
      <c r="X103" s="139"/>
      <c r="Y103" s="139"/>
      <c r="Z103" s="139"/>
      <c r="AA103" s="139"/>
      <c r="AB103" s="139"/>
      <c r="AC103" s="139"/>
      <c r="AD103" s="139"/>
      <c r="AE103" s="139"/>
    </row>
    <row r="104" spans="1:31" ht="21" customHeight="1" x14ac:dyDescent="0.2">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row>
    <row r="105" spans="1:31" ht="12.75" customHeight="1" x14ac:dyDescent="0.2">
      <c r="A105" s="253" t="s">
        <v>11</v>
      </c>
      <c r="B105" s="249"/>
      <c r="C105" s="249"/>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c r="AD105" s="249"/>
      <c r="AE105" s="249"/>
    </row>
    <row r="106" spans="1:31" ht="12.75" customHeight="1" x14ac:dyDescent="0.2">
      <c r="A106" s="60" t="s">
        <v>77</v>
      </c>
      <c r="B106" s="144" t="s">
        <v>13</v>
      </c>
      <c r="C106" s="144"/>
      <c r="D106" s="144"/>
      <c r="E106" s="144"/>
      <c r="F106" s="144"/>
      <c r="G106" s="144"/>
      <c r="H106" s="144"/>
      <c r="I106" s="144"/>
      <c r="J106" s="144"/>
      <c r="K106" s="144"/>
      <c r="L106" s="144"/>
      <c r="M106" s="144"/>
      <c r="N106" s="144" t="s">
        <v>78</v>
      </c>
      <c r="O106" s="144"/>
      <c r="P106" s="144"/>
      <c r="Q106" s="144"/>
      <c r="R106" s="144"/>
      <c r="S106" s="144"/>
      <c r="T106" s="144"/>
      <c r="U106" s="144"/>
      <c r="V106" s="144"/>
      <c r="W106" s="144" t="s">
        <v>79</v>
      </c>
      <c r="X106" s="144"/>
      <c r="Y106" s="144"/>
      <c r="Z106" s="144"/>
      <c r="AA106" s="144"/>
      <c r="AB106" s="144"/>
      <c r="AC106" s="144"/>
      <c r="AD106" s="144"/>
      <c r="AE106" s="144"/>
    </row>
    <row r="107" spans="1:31" ht="12.75" customHeight="1" x14ac:dyDescent="0.2">
      <c r="A107" s="60">
        <f t="shared" ref="A107:A112" si="41">A13</f>
        <v>0</v>
      </c>
      <c r="B107" s="144" t="str">
        <f t="shared" ref="B107:B112" si="42">M13</f>
        <v>Rector EE</v>
      </c>
      <c r="C107" s="144"/>
      <c r="D107" s="144"/>
      <c r="E107" s="144"/>
      <c r="F107" s="144"/>
      <c r="G107" s="144"/>
      <c r="H107" s="144"/>
      <c r="I107" s="144"/>
      <c r="J107" s="144"/>
      <c r="K107" s="144"/>
      <c r="L107" s="144"/>
      <c r="M107" s="144"/>
      <c r="N107" s="144" t="s">
        <v>156</v>
      </c>
      <c r="O107" s="144"/>
      <c r="P107" s="144"/>
      <c r="Q107" s="144"/>
      <c r="R107" s="144"/>
      <c r="S107" s="144"/>
      <c r="T107" s="144"/>
      <c r="U107" s="144"/>
      <c r="V107" s="144"/>
      <c r="W107" s="144"/>
      <c r="X107" s="144"/>
      <c r="Y107" s="144"/>
      <c r="Z107" s="144"/>
      <c r="AA107" s="144"/>
      <c r="AB107" s="144"/>
      <c r="AC107" s="144"/>
      <c r="AD107" s="144"/>
      <c r="AE107" s="144"/>
    </row>
    <row r="108" spans="1:31" ht="15" customHeight="1" x14ac:dyDescent="0.2">
      <c r="A108" s="60">
        <f t="shared" si="41"/>
        <v>0</v>
      </c>
      <c r="B108" s="144" t="str">
        <f t="shared" si="42"/>
        <v>Funcionario SED (Of. de Cobertura).</v>
      </c>
      <c r="C108" s="144"/>
      <c r="D108" s="144"/>
      <c r="E108" s="144"/>
      <c r="F108" s="144"/>
      <c r="G108" s="144"/>
      <c r="H108" s="144"/>
      <c r="I108" s="144"/>
      <c r="J108" s="144"/>
      <c r="K108" s="144"/>
      <c r="L108" s="144"/>
      <c r="M108" s="144"/>
      <c r="N108" s="144" t="s">
        <v>157</v>
      </c>
      <c r="O108" s="144"/>
      <c r="P108" s="144"/>
      <c r="Q108" s="144"/>
      <c r="R108" s="144"/>
      <c r="S108" s="144"/>
      <c r="T108" s="144"/>
      <c r="U108" s="144"/>
      <c r="V108" s="144"/>
      <c r="W108" s="140"/>
      <c r="X108" s="140"/>
      <c r="Y108" s="140"/>
      <c r="Z108" s="140"/>
      <c r="AA108" s="140"/>
      <c r="AB108" s="140"/>
      <c r="AC108" s="140"/>
      <c r="AD108" s="140"/>
      <c r="AE108" s="140"/>
    </row>
    <row r="109" spans="1:31" ht="12.75" customHeight="1" x14ac:dyDescent="0.2">
      <c r="A109" s="60">
        <f t="shared" si="41"/>
        <v>0</v>
      </c>
      <c r="B109" s="144" t="str">
        <f t="shared" si="42"/>
        <v>Funcionario SED (Of. de planeacion).</v>
      </c>
      <c r="C109" s="144"/>
      <c r="D109" s="144"/>
      <c r="E109" s="144"/>
      <c r="F109" s="144"/>
      <c r="G109" s="144"/>
      <c r="H109" s="144"/>
      <c r="I109" s="144"/>
      <c r="J109" s="144"/>
      <c r="K109" s="144"/>
      <c r="L109" s="144"/>
      <c r="M109" s="144"/>
      <c r="N109" s="144" t="s">
        <v>157</v>
      </c>
      <c r="O109" s="144"/>
      <c r="P109" s="144"/>
      <c r="Q109" s="144"/>
      <c r="R109" s="144"/>
      <c r="S109" s="144"/>
      <c r="T109" s="144"/>
      <c r="U109" s="144"/>
      <c r="V109" s="144"/>
      <c r="W109" s="140"/>
      <c r="X109" s="140"/>
      <c r="Y109" s="140"/>
      <c r="Z109" s="140"/>
      <c r="AA109" s="140"/>
      <c r="AB109" s="140"/>
      <c r="AC109" s="140"/>
      <c r="AD109" s="140"/>
      <c r="AE109" s="140"/>
    </row>
    <row r="110" spans="1:31" ht="12.75" customHeight="1" x14ac:dyDescent="0.2">
      <c r="A110" s="60">
        <f t="shared" si="41"/>
        <v>0</v>
      </c>
      <c r="B110" s="144" t="str">
        <f t="shared" si="42"/>
        <v>Funcionario SED (Of. de Calidad).</v>
      </c>
      <c r="C110" s="144"/>
      <c r="D110" s="144"/>
      <c r="E110" s="144"/>
      <c r="F110" s="144"/>
      <c r="G110" s="144"/>
      <c r="H110" s="144"/>
      <c r="I110" s="144"/>
      <c r="J110" s="144"/>
      <c r="K110" s="144"/>
      <c r="L110" s="144"/>
      <c r="M110" s="144"/>
      <c r="N110" s="144" t="s">
        <v>157</v>
      </c>
      <c r="O110" s="144"/>
      <c r="P110" s="144"/>
      <c r="Q110" s="144"/>
      <c r="R110" s="144"/>
      <c r="S110" s="144"/>
      <c r="T110" s="144"/>
      <c r="U110" s="144"/>
      <c r="V110" s="144"/>
      <c r="W110" s="140"/>
      <c r="X110" s="140"/>
      <c r="Y110" s="140"/>
      <c r="Z110" s="140"/>
      <c r="AA110" s="140"/>
      <c r="AB110" s="140"/>
      <c r="AC110" s="140"/>
      <c r="AD110" s="140"/>
      <c r="AE110" s="140"/>
    </row>
    <row r="111" spans="1:31" ht="12.75" customHeight="1" x14ac:dyDescent="0.2">
      <c r="A111" s="60">
        <f t="shared" si="41"/>
        <v>0</v>
      </c>
      <c r="B111" s="144" t="str">
        <f t="shared" si="42"/>
        <v>Funcionario SED (Of. de Personal).</v>
      </c>
      <c r="C111" s="144"/>
      <c r="D111" s="144"/>
      <c r="E111" s="144"/>
      <c r="F111" s="144"/>
      <c r="G111" s="144"/>
      <c r="H111" s="144"/>
      <c r="I111" s="144"/>
      <c r="J111" s="144"/>
      <c r="K111" s="144"/>
      <c r="L111" s="144"/>
      <c r="M111" s="144"/>
      <c r="N111" s="144" t="s">
        <v>157</v>
      </c>
      <c r="O111" s="144"/>
      <c r="P111" s="144"/>
      <c r="Q111" s="144"/>
      <c r="R111" s="144"/>
      <c r="S111" s="144"/>
      <c r="T111" s="144"/>
      <c r="U111" s="144"/>
      <c r="V111" s="144"/>
      <c r="W111" s="254"/>
      <c r="X111" s="255"/>
      <c r="Y111" s="255"/>
      <c r="Z111" s="255"/>
      <c r="AA111" s="255"/>
      <c r="AB111" s="255"/>
      <c r="AC111" s="255"/>
      <c r="AD111" s="255"/>
      <c r="AE111" s="256"/>
    </row>
    <row r="112" spans="1:31" ht="12.75" customHeight="1" x14ac:dyDescent="0.2">
      <c r="A112" s="60">
        <f t="shared" si="41"/>
        <v>0</v>
      </c>
      <c r="B112" s="144" t="str">
        <f t="shared" si="42"/>
        <v>Funcionario SED (Of. de Financiera).</v>
      </c>
      <c r="C112" s="144"/>
      <c r="D112" s="144"/>
      <c r="E112" s="144"/>
      <c r="F112" s="144"/>
      <c r="G112" s="144"/>
      <c r="H112" s="144"/>
      <c r="I112" s="144"/>
      <c r="J112" s="144"/>
      <c r="K112" s="144"/>
      <c r="L112" s="144"/>
      <c r="M112" s="144"/>
      <c r="N112" s="144" t="s">
        <v>157</v>
      </c>
      <c r="O112" s="144"/>
      <c r="P112" s="144"/>
      <c r="Q112" s="144"/>
      <c r="R112" s="144"/>
      <c r="S112" s="144"/>
      <c r="T112" s="144"/>
      <c r="U112" s="144"/>
      <c r="V112" s="144"/>
      <c r="W112" s="254"/>
      <c r="X112" s="255"/>
      <c r="Y112" s="255"/>
      <c r="Z112" s="255"/>
      <c r="AA112" s="255"/>
      <c r="AB112" s="255"/>
      <c r="AC112" s="255"/>
      <c r="AD112" s="255"/>
      <c r="AE112" s="256"/>
    </row>
    <row r="113" spans="1:31" ht="12.75" customHeight="1" x14ac:dyDescent="0.2">
      <c r="A113" s="60">
        <f>A18</f>
        <v>0</v>
      </c>
      <c r="B113" s="144" t="str">
        <f t="shared" ref="B113" si="43">M19</f>
        <v>Funcionario SED (Director de Nucleo).</v>
      </c>
      <c r="C113" s="144"/>
      <c r="D113" s="144"/>
      <c r="E113" s="144"/>
      <c r="F113" s="144"/>
      <c r="G113" s="144"/>
      <c r="H113" s="144"/>
      <c r="I113" s="144"/>
      <c r="J113" s="144"/>
      <c r="K113" s="144"/>
      <c r="L113" s="144"/>
      <c r="M113" s="144"/>
      <c r="N113" s="158" t="s">
        <v>155</v>
      </c>
      <c r="O113" s="158"/>
      <c r="P113" s="158"/>
      <c r="Q113" s="158"/>
      <c r="R113" s="158"/>
      <c r="S113" s="158"/>
      <c r="T113" s="158"/>
      <c r="U113" s="158"/>
      <c r="V113" s="158"/>
      <c r="W113" s="140"/>
      <c r="X113" s="140"/>
      <c r="Y113" s="140"/>
      <c r="Z113" s="140"/>
      <c r="AA113" s="140"/>
      <c r="AB113" s="140"/>
      <c r="AC113" s="140"/>
      <c r="AD113" s="140"/>
      <c r="AE113" s="140"/>
    </row>
    <row r="114" spans="1:31" ht="12.75" customHeight="1" x14ac:dyDescent="0.2">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row>
    <row r="115" spans="1:31" ht="12.75" customHeight="1" x14ac:dyDescent="0.2">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row>
    <row r="116" spans="1:31" ht="12.75" customHeight="1" x14ac:dyDescent="0.2">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row>
    <row r="117" spans="1:31" ht="12.75" customHeight="1" x14ac:dyDescent="0.2">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row>
    <row r="118" spans="1:31" ht="12.75" customHeight="1" x14ac:dyDescent="0.2">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row>
    <row r="119" spans="1:31" ht="12.75" customHeight="1" x14ac:dyDescent="0.2">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row>
    <row r="120" spans="1:31" ht="12.75" customHeight="1" x14ac:dyDescent="0.2">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row>
    <row r="121" spans="1:31" ht="12.75" customHeight="1" x14ac:dyDescent="0.2">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row>
    <row r="122" spans="1:31" ht="12.75" customHeight="1" x14ac:dyDescent="0.2">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row>
    <row r="123" spans="1:31" ht="12.75" customHeight="1" x14ac:dyDescent="0.2">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row>
    <row r="124" spans="1:31" ht="12.75" customHeight="1" x14ac:dyDescent="0.2">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row>
    <row r="125" spans="1:31" ht="12.75" customHeight="1" x14ac:dyDescent="0.2">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row>
    <row r="126" spans="1:31" ht="12.75" customHeight="1" x14ac:dyDescent="0.2">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row>
    <row r="127" spans="1:31" ht="12.75" customHeight="1" x14ac:dyDescent="0.2">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row>
    <row r="128" spans="1:31" ht="12.75" customHeight="1" x14ac:dyDescent="0.2">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row>
    <row r="129" spans="1:30" ht="12.75" customHeight="1" x14ac:dyDescent="0.2">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row>
    <row r="130" spans="1:30" ht="12.75" customHeight="1" x14ac:dyDescent="0.2">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row>
    <row r="131" spans="1:30" ht="12.75" customHeight="1" x14ac:dyDescent="0.2">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row>
    <row r="132" spans="1:30" ht="12.75" customHeight="1" x14ac:dyDescent="0.2">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row>
    <row r="133" spans="1:30" ht="12.75" customHeight="1" x14ac:dyDescent="0.2">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row>
    <row r="134" spans="1:30" ht="12.75" customHeight="1" x14ac:dyDescent="0.2">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row>
    <row r="135" spans="1:30" ht="12.75" customHeight="1" x14ac:dyDescent="0.2">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row>
    <row r="136" spans="1:30" ht="12.75" customHeight="1" x14ac:dyDescent="0.2">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row>
    <row r="137" spans="1:30" ht="12.75" customHeight="1"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row>
    <row r="138" spans="1:30" ht="12.75" customHeight="1" x14ac:dyDescent="0.2">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row>
    <row r="139" spans="1:30" ht="12.75" customHeight="1" x14ac:dyDescent="0.2">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row>
    <row r="140" spans="1:30" ht="12.75" customHeight="1" x14ac:dyDescent="0.2">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row>
    <row r="141" spans="1:30" ht="12.75" customHeight="1" x14ac:dyDescent="0.2">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row>
    <row r="142" spans="1:30" ht="12.75" customHeight="1" x14ac:dyDescent="0.2">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row>
    <row r="143" spans="1:30" ht="12.75" customHeight="1" x14ac:dyDescent="0.2">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row>
    <row r="144" spans="1:30" ht="12.75" customHeight="1" x14ac:dyDescent="0.2">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row>
    <row r="145" spans="1:30" ht="12.75" customHeight="1" x14ac:dyDescent="0.2">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row>
    <row r="146" spans="1:30" ht="12.75" customHeight="1" x14ac:dyDescent="0.2">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row>
    <row r="147" spans="1:30" ht="12.75" customHeight="1" x14ac:dyDescent="0.2">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row>
    <row r="148" spans="1:30" ht="12.75" customHeight="1" x14ac:dyDescent="0.2">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row>
    <row r="149" spans="1:30" ht="12.75" customHeight="1" x14ac:dyDescent="0.2">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row>
    <row r="150" spans="1:30" ht="12.75" customHeight="1" x14ac:dyDescent="0.2">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row>
    <row r="151" spans="1:30" ht="12.75" customHeight="1" x14ac:dyDescent="0.2">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row>
    <row r="152" spans="1:30" ht="12.75" customHeight="1" x14ac:dyDescent="0.2">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row>
    <row r="153" spans="1:30" ht="12.75" customHeight="1" x14ac:dyDescent="0.2">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row>
    <row r="154" spans="1:30" ht="12.75" customHeight="1" x14ac:dyDescent="0.2">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row>
    <row r="155" spans="1:30" ht="12.75" customHeight="1" x14ac:dyDescent="0.2">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row>
    <row r="156" spans="1:30" ht="12.75" customHeight="1" x14ac:dyDescent="0.2">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row>
    <row r="157" spans="1:30" ht="12.75" customHeight="1" x14ac:dyDescent="0.2">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row>
    <row r="158" spans="1:30" ht="12.75" customHeight="1" x14ac:dyDescent="0.2">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row>
    <row r="159" spans="1:30" ht="12.75" customHeight="1" x14ac:dyDescent="0.2">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row>
    <row r="160" spans="1:30" ht="12.75" customHeight="1" x14ac:dyDescent="0.2">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row>
    <row r="161" spans="1:30" ht="12.75" customHeight="1" x14ac:dyDescent="0.2">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row>
    <row r="162" spans="1:30" ht="12.75" customHeight="1" x14ac:dyDescent="0.2">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row>
    <row r="163" spans="1:30" ht="12.75" customHeight="1" x14ac:dyDescent="0.2">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row>
    <row r="164" spans="1:30" ht="12.75" customHeight="1" x14ac:dyDescent="0.2">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row>
    <row r="165" spans="1:30" ht="12.75" customHeight="1" x14ac:dyDescent="0.2">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row>
    <row r="166" spans="1:30" ht="12.75" customHeight="1" x14ac:dyDescent="0.2">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row>
    <row r="167" spans="1:30" ht="12.75" customHeight="1" x14ac:dyDescent="0.2">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row>
    <row r="168" spans="1:30" ht="12.75" customHeight="1" x14ac:dyDescent="0.2">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row>
    <row r="169" spans="1:30" ht="12.75" customHeight="1" x14ac:dyDescent="0.2">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row>
    <row r="170" spans="1:30" ht="12.75" customHeight="1" x14ac:dyDescent="0.2">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row>
    <row r="171" spans="1:30" ht="12.75" customHeight="1"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row>
    <row r="172" spans="1:30" ht="12.75" customHeight="1" x14ac:dyDescent="0.2">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row>
    <row r="173" spans="1:30" ht="12.75" customHeight="1" x14ac:dyDescent="0.2">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row>
    <row r="174" spans="1:30" ht="12.75" customHeight="1" x14ac:dyDescent="0.2">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row>
    <row r="175" spans="1:30" ht="12.75" customHeight="1"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row>
    <row r="176" spans="1:30" ht="12.75" customHeight="1" x14ac:dyDescent="0.2">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row>
    <row r="177" spans="1:30" ht="12.75" customHeight="1" x14ac:dyDescent="0.2">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row>
    <row r="178" spans="1:30" ht="12.75" customHeight="1" x14ac:dyDescent="0.2">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row>
    <row r="179" spans="1:30" ht="12.75" customHeight="1" x14ac:dyDescent="0.2">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row>
    <row r="180" spans="1:30" ht="12.75" customHeight="1" x14ac:dyDescent="0.2">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row>
    <row r="181" spans="1:30" ht="12.75" customHeight="1" x14ac:dyDescent="0.2">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row>
    <row r="182" spans="1:30" ht="12.75" customHeight="1" x14ac:dyDescent="0.2">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row>
    <row r="183" spans="1:30" ht="12.75" customHeight="1" x14ac:dyDescent="0.2">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row>
    <row r="184" spans="1:30" ht="12.75" customHeight="1" x14ac:dyDescent="0.2">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row>
    <row r="185" spans="1:30" ht="12.75" customHeight="1" x14ac:dyDescent="0.2">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row>
    <row r="186" spans="1:30" ht="12.75" customHeight="1" x14ac:dyDescent="0.2">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row>
    <row r="187" spans="1:30" ht="12.75" customHeight="1" x14ac:dyDescent="0.2">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row>
    <row r="188" spans="1:30" ht="12.75" customHeight="1" x14ac:dyDescent="0.2">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row>
    <row r="189" spans="1:30" ht="12.75" customHeight="1" x14ac:dyDescent="0.2">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row>
    <row r="190" spans="1:30" ht="12.75" customHeight="1" x14ac:dyDescent="0.2">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row>
    <row r="191" spans="1:30" ht="12.75" customHeight="1" x14ac:dyDescent="0.2">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row>
    <row r="192" spans="1:30" ht="12.75" customHeight="1" x14ac:dyDescent="0.2">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row>
    <row r="193" spans="1:30" ht="12.75" customHeight="1" x14ac:dyDescent="0.2">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row>
    <row r="194" spans="1:30" ht="12.75" customHeight="1" x14ac:dyDescent="0.2">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row>
    <row r="195" spans="1:30" ht="12.75" customHeight="1" x14ac:dyDescent="0.2">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row>
    <row r="196" spans="1:30" ht="12.75" customHeight="1" x14ac:dyDescent="0.2">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row>
    <row r="197" spans="1:30" ht="12.75" customHeight="1" x14ac:dyDescent="0.2">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row>
    <row r="198" spans="1:30" ht="12.75" customHeight="1" x14ac:dyDescent="0.2">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row>
    <row r="199" spans="1:30" ht="12.75" customHeight="1" x14ac:dyDescent="0.2">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row>
    <row r="200" spans="1:30" ht="12.75" customHeight="1" x14ac:dyDescent="0.2">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row>
    <row r="201" spans="1:30" ht="12.75" customHeight="1" x14ac:dyDescent="0.2">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row>
    <row r="202" spans="1:30" ht="12.75" customHeight="1" x14ac:dyDescent="0.2">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row>
    <row r="203" spans="1:30" ht="12.75" customHeight="1" x14ac:dyDescent="0.2">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row>
    <row r="204" spans="1:30" ht="12.75" customHeight="1" x14ac:dyDescent="0.2">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row>
    <row r="205" spans="1:30" ht="12.75" customHeight="1" x14ac:dyDescent="0.2">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row>
    <row r="206" spans="1:30" ht="12.75" customHeight="1" x14ac:dyDescent="0.2">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row>
    <row r="207" spans="1:30" ht="12.75" customHeight="1" x14ac:dyDescent="0.2">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row>
    <row r="208" spans="1:30" ht="12.75" customHeight="1" x14ac:dyDescent="0.2">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row>
    <row r="209" spans="1:30" ht="12.75" customHeight="1" x14ac:dyDescent="0.2">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row>
    <row r="210" spans="1:30" ht="12.75" customHeight="1" x14ac:dyDescent="0.2">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row>
    <row r="211" spans="1:30" ht="12.75" customHeight="1" x14ac:dyDescent="0.2">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row>
    <row r="212" spans="1:30" ht="12.75" customHeight="1" x14ac:dyDescent="0.2">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row>
    <row r="213" spans="1:30" ht="12.75" customHeight="1" x14ac:dyDescent="0.2">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row>
    <row r="214" spans="1:30" ht="12.75" customHeight="1" x14ac:dyDescent="0.2">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row>
    <row r="215" spans="1:30" ht="12.75" customHeight="1" x14ac:dyDescent="0.2">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row>
    <row r="216" spans="1:30" ht="12.75" customHeight="1" x14ac:dyDescent="0.2">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row>
    <row r="217" spans="1:30" ht="12.75" customHeight="1" x14ac:dyDescent="0.2">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row>
    <row r="218" spans="1:30" ht="12.75" customHeight="1" x14ac:dyDescent="0.2">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row>
    <row r="219" spans="1:30" ht="12.75" customHeight="1" x14ac:dyDescent="0.2">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row>
    <row r="220" spans="1:30" ht="12.75" customHeight="1" x14ac:dyDescent="0.2">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row>
    <row r="221" spans="1:30" ht="12.75" customHeight="1" x14ac:dyDescent="0.2">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row>
    <row r="222" spans="1:30" ht="12.75" customHeight="1" x14ac:dyDescent="0.2">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row>
    <row r="223" spans="1:30" ht="12.75" customHeight="1" x14ac:dyDescent="0.2">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row>
    <row r="224" spans="1:30" ht="12.75" customHeight="1" x14ac:dyDescent="0.2">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row>
    <row r="225" spans="1:30" ht="12.75" customHeight="1" x14ac:dyDescent="0.2">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row>
    <row r="226" spans="1:30" ht="12.75" customHeight="1" x14ac:dyDescent="0.2">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row>
    <row r="227" spans="1:30" ht="12.75" customHeight="1" x14ac:dyDescent="0.2">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row>
    <row r="228" spans="1:30" ht="12.75" customHeight="1" x14ac:dyDescent="0.2">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row>
    <row r="229" spans="1:30" ht="12.75" customHeight="1" x14ac:dyDescent="0.2">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row>
    <row r="230" spans="1:30" ht="12.75" customHeight="1" x14ac:dyDescent="0.2">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row>
    <row r="231" spans="1:30" ht="12.75" customHeight="1" x14ac:dyDescent="0.2">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row>
    <row r="232" spans="1:30" ht="12.75" customHeight="1" x14ac:dyDescent="0.2">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row>
    <row r="233" spans="1:30" ht="12.75" customHeight="1" x14ac:dyDescent="0.2">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row>
    <row r="234" spans="1:30" ht="12.75" customHeight="1" x14ac:dyDescent="0.2">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row>
    <row r="235" spans="1:30" ht="12.75" customHeight="1" x14ac:dyDescent="0.2">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row>
    <row r="236" spans="1:30" ht="12.75" customHeight="1" x14ac:dyDescent="0.2">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row>
    <row r="237" spans="1:30" ht="12.75" customHeight="1" x14ac:dyDescent="0.2">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row>
    <row r="238" spans="1:30" ht="12.75" customHeight="1" x14ac:dyDescent="0.2">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row>
    <row r="239" spans="1:30" ht="12.75" customHeight="1" x14ac:dyDescent="0.2">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row>
    <row r="240" spans="1:30" ht="12.75" customHeight="1" x14ac:dyDescent="0.2">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row>
    <row r="241" spans="1:30" ht="12.75" customHeight="1" x14ac:dyDescent="0.2">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row>
    <row r="242" spans="1:30" ht="12.75" customHeight="1" x14ac:dyDescent="0.2">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row>
    <row r="243" spans="1:30" ht="12.75" customHeight="1" x14ac:dyDescent="0.2">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row>
    <row r="244" spans="1:30" ht="12.75" customHeight="1" x14ac:dyDescent="0.2">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row>
    <row r="245" spans="1:30" ht="12.75" customHeight="1" x14ac:dyDescent="0.2">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row>
    <row r="246" spans="1:30" ht="12.75" customHeight="1" x14ac:dyDescent="0.2">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row>
    <row r="247" spans="1:30" ht="12.75" customHeight="1" x14ac:dyDescent="0.2">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row>
    <row r="248" spans="1:30" ht="12.75" customHeight="1" x14ac:dyDescent="0.2">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row>
    <row r="249" spans="1:30" ht="12.75" customHeight="1" x14ac:dyDescent="0.2">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row>
    <row r="250" spans="1:30" ht="12.75" customHeight="1" x14ac:dyDescent="0.2">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row>
    <row r="251" spans="1:30" ht="12.75" customHeight="1" x14ac:dyDescent="0.2">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row>
    <row r="252" spans="1:30" ht="12.75" customHeight="1" x14ac:dyDescent="0.2">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row>
    <row r="253" spans="1:30" ht="12.75" customHeight="1" x14ac:dyDescent="0.2">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row>
    <row r="254" spans="1:30" ht="12.75" customHeight="1" x14ac:dyDescent="0.2">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row>
    <row r="255" spans="1:30" ht="12.75" customHeight="1" x14ac:dyDescent="0.2">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row>
    <row r="256" spans="1:30" ht="12.75" customHeight="1" x14ac:dyDescent="0.2">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row>
    <row r="257" spans="1:30" ht="12.75" customHeight="1" x14ac:dyDescent="0.2">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row>
    <row r="258" spans="1:30" ht="12.75" customHeight="1" x14ac:dyDescent="0.2">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row>
    <row r="259" spans="1:30" ht="12.75" customHeight="1" x14ac:dyDescent="0.2">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row>
    <row r="260" spans="1:30" ht="12.75" customHeight="1" x14ac:dyDescent="0.2">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row>
    <row r="261" spans="1:30" ht="12.75" customHeight="1" x14ac:dyDescent="0.2">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row>
    <row r="262" spans="1:30" ht="12.75" customHeight="1" x14ac:dyDescent="0.2">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row>
    <row r="263" spans="1:30" ht="12.75" customHeight="1" x14ac:dyDescent="0.2">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row>
    <row r="264" spans="1:30" ht="12.75" customHeight="1" x14ac:dyDescent="0.2">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row>
    <row r="265" spans="1:30" ht="12.75" customHeight="1" x14ac:dyDescent="0.2">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row>
    <row r="266" spans="1:30" ht="12.75" customHeight="1" x14ac:dyDescent="0.2">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row>
    <row r="267" spans="1:30" ht="12.75" customHeight="1" x14ac:dyDescent="0.2">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row>
    <row r="268" spans="1:30" ht="12.75" customHeight="1" x14ac:dyDescent="0.2">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row>
    <row r="269" spans="1:30" ht="12.75" customHeight="1" x14ac:dyDescent="0.2">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row>
    <row r="270" spans="1:30" ht="12.75" customHeight="1" x14ac:dyDescent="0.2">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row>
    <row r="271" spans="1:30" ht="12.75" customHeight="1" x14ac:dyDescent="0.2">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row>
    <row r="272" spans="1:30" ht="12.75" customHeight="1" x14ac:dyDescent="0.2">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row>
    <row r="273" spans="1:30" ht="12.75" customHeight="1" x14ac:dyDescent="0.2">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row>
    <row r="274" spans="1:30" ht="12.75" customHeight="1" x14ac:dyDescent="0.2">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row>
    <row r="275" spans="1:30" ht="12.75" customHeight="1" x14ac:dyDescent="0.2">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row>
    <row r="276" spans="1:30" ht="12.75" customHeight="1" x14ac:dyDescent="0.2">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row>
    <row r="277" spans="1:30" ht="12.75" customHeight="1" x14ac:dyDescent="0.2">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row>
    <row r="278" spans="1:30" ht="12.75" customHeight="1" x14ac:dyDescent="0.2">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row>
    <row r="279" spans="1:30" ht="12.75" customHeight="1" x14ac:dyDescent="0.2">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row>
    <row r="280" spans="1:30" ht="12.75" customHeight="1" x14ac:dyDescent="0.2">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row>
    <row r="281" spans="1:30" ht="12.75" customHeight="1" x14ac:dyDescent="0.2">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row>
    <row r="282" spans="1:30" ht="12.75" customHeight="1" x14ac:dyDescent="0.2">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row>
    <row r="283" spans="1:30" ht="12.75" customHeight="1" x14ac:dyDescent="0.2">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row>
    <row r="284" spans="1:30" ht="12.75" customHeight="1" x14ac:dyDescent="0.2">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row>
    <row r="285" spans="1:30" ht="12.75" customHeight="1" x14ac:dyDescent="0.2">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row>
    <row r="286" spans="1:30" ht="12.75" customHeight="1" x14ac:dyDescent="0.2">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row>
    <row r="287" spans="1:30" ht="12.75" customHeight="1" x14ac:dyDescent="0.2">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row>
    <row r="288" spans="1:30" ht="12.75" customHeight="1" x14ac:dyDescent="0.2">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row>
    <row r="289" spans="1:30" ht="12.75" customHeight="1" x14ac:dyDescent="0.2">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row>
    <row r="290" spans="1:30" ht="12.75" customHeight="1" x14ac:dyDescent="0.2">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row>
    <row r="291" spans="1:30" ht="12.75" customHeight="1" x14ac:dyDescent="0.2">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row>
    <row r="292" spans="1:30" ht="12.75" customHeight="1" x14ac:dyDescent="0.2">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row>
    <row r="293" spans="1:30" ht="12.75" customHeight="1" x14ac:dyDescent="0.2">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row>
    <row r="294" spans="1:30" ht="12.75" customHeight="1" x14ac:dyDescent="0.2">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row>
    <row r="295" spans="1:30" ht="12.75" customHeight="1" x14ac:dyDescent="0.2">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row>
    <row r="296" spans="1:30" ht="12.75" customHeight="1" x14ac:dyDescent="0.2">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row>
    <row r="297" spans="1:30" ht="12.75" customHeight="1" x14ac:dyDescent="0.2">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row>
    <row r="298" spans="1:30" ht="12.75" customHeight="1" x14ac:dyDescent="0.2">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row>
    <row r="299" spans="1:30" ht="12.75" customHeight="1" x14ac:dyDescent="0.2">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row>
    <row r="300" spans="1:30" ht="12.75" customHeight="1" x14ac:dyDescent="0.2">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row>
    <row r="301" spans="1:30" ht="12.75" customHeight="1" x14ac:dyDescent="0.2">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row>
    <row r="302" spans="1:30" ht="12.75" customHeight="1" x14ac:dyDescent="0.2">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row>
    <row r="303" spans="1:30" ht="12.75" customHeight="1" x14ac:dyDescent="0.2">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row>
    <row r="304" spans="1:30" ht="12.75" customHeight="1" x14ac:dyDescent="0.2">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row>
    <row r="305" spans="1:30" ht="12.75" customHeight="1" x14ac:dyDescent="0.2">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row>
    <row r="306" spans="1:30" ht="12.75" customHeight="1" x14ac:dyDescent="0.2">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row>
    <row r="307" spans="1:30" ht="12.75" customHeight="1" x14ac:dyDescent="0.2">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row>
    <row r="308" spans="1:30" ht="12.75" customHeight="1" x14ac:dyDescent="0.2">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row>
    <row r="309" spans="1:30" ht="12.75" customHeight="1" x14ac:dyDescent="0.2">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row>
    <row r="310" spans="1:30" ht="12.75" customHeight="1" x14ac:dyDescent="0.2">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row>
    <row r="311" spans="1:30" ht="12.75" customHeight="1" x14ac:dyDescent="0.2">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row>
    <row r="312" spans="1:30" ht="12.75" customHeight="1" x14ac:dyDescent="0.2">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row>
    <row r="313" spans="1:30" ht="12.75" customHeight="1" x14ac:dyDescent="0.2">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row>
    <row r="314" spans="1:30" ht="12.75" customHeight="1" x14ac:dyDescent="0.2">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row>
    <row r="315" spans="1:30" ht="12.75" customHeight="1" x14ac:dyDescent="0.2">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row>
    <row r="316" spans="1:30" ht="12.75" customHeight="1" x14ac:dyDescent="0.2">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row>
    <row r="317" spans="1:30" ht="12.75" customHeight="1" x14ac:dyDescent="0.2">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row>
    <row r="318" spans="1:30" ht="12.75" customHeight="1" x14ac:dyDescent="0.2">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row>
    <row r="319" spans="1:30" ht="12.75" customHeight="1" x14ac:dyDescent="0.2">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row>
    <row r="320" spans="1:30" ht="12.75" customHeight="1" x14ac:dyDescent="0.2">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row>
    <row r="321" spans="1:30" ht="12.75" customHeight="1" x14ac:dyDescent="0.2">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row>
    <row r="322" spans="1:30" ht="12.75" customHeight="1" x14ac:dyDescent="0.2">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row>
    <row r="323" spans="1:30" ht="12.75" customHeight="1" x14ac:dyDescent="0.2">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row>
    <row r="324" spans="1:30" ht="12.75" customHeight="1" x14ac:dyDescent="0.2">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row>
    <row r="325" spans="1:30" ht="12.75" customHeight="1" x14ac:dyDescent="0.2">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row>
    <row r="326" spans="1:30" ht="12.75" customHeight="1" x14ac:dyDescent="0.2">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row>
    <row r="327" spans="1:30" ht="12.75" customHeight="1" x14ac:dyDescent="0.2">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row>
    <row r="328" spans="1:30" ht="12.75" customHeight="1" x14ac:dyDescent="0.2">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row>
    <row r="329" spans="1:30" ht="12.75" customHeight="1" x14ac:dyDescent="0.2">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row>
    <row r="330" spans="1:30" ht="12.75" customHeight="1" x14ac:dyDescent="0.2">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row>
    <row r="331" spans="1:30" ht="12.75" customHeight="1" x14ac:dyDescent="0.2">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row>
    <row r="332" spans="1:30" ht="12.75" customHeight="1" x14ac:dyDescent="0.2">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row>
    <row r="333" spans="1:30" ht="12.75" customHeight="1" x14ac:dyDescent="0.2">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row>
    <row r="334" spans="1:30" ht="12.75" customHeight="1" x14ac:dyDescent="0.2">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row>
    <row r="335" spans="1:30" ht="12.75" customHeight="1" x14ac:dyDescent="0.2">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row>
    <row r="336" spans="1:30" ht="12.75" customHeight="1" x14ac:dyDescent="0.2">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row>
    <row r="337" spans="1:30" ht="12.75" customHeight="1" x14ac:dyDescent="0.2">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row>
    <row r="338" spans="1:30" ht="12.75" customHeight="1" x14ac:dyDescent="0.2">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row>
    <row r="339" spans="1:30" ht="12.75" customHeight="1" x14ac:dyDescent="0.2">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row>
    <row r="340" spans="1:30" ht="12.75" customHeight="1" x14ac:dyDescent="0.2">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row>
    <row r="341" spans="1:30" ht="12.75" customHeight="1" x14ac:dyDescent="0.2">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row>
    <row r="342" spans="1:30" ht="12.75" customHeight="1" x14ac:dyDescent="0.2">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row>
    <row r="343" spans="1:30" ht="12.75" customHeight="1" x14ac:dyDescent="0.2">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row>
    <row r="344" spans="1:30" ht="12.75" customHeight="1" x14ac:dyDescent="0.2">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row>
    <row r="345" spans="1:30" ht="12.75" customHeight="1" x14ac:dyDescent="0.2">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row>
    <row r="346" spans="1:30" ht="12.75" customHeight="1" x14ac:dyDescent="0.2">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row>
    <row r="347" spans="1:30" ht="12.75" customHeight="1" x14ac:dyDescent="0.2">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row>
    <row r="348" spans="1:30" ht="12.75" customHeight="1" x14ac:dyDescent="0.2">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row>
    <row r="349" spans="1:30" ht="12.75" customHeight="1" x14ac:dyDescent="0.2">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row>
    <row r="350" spans="1:30" ht="12.75" customHeight="1" x14ac:dyDescent="0.2">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row>
    <row r="351" spans="1:30" ht="12.75" customHeight="1" x14ac:dyDescent="0.2">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row>
    <row r="352" spans="1:30" ht="12.75" customHeight="1" x14ac:dyDescent="0.2">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row>
    <row r="353" spans="1:30" ht="12.75" customHeight="1" x14ac:dyDescent="0.2">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row>
    <row r="354" spans="1:30" ht="12.75" customHeight="1" x14ac:dyDescent="0.2">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row>
    <row r="355" spans="1:30" ht="12.75" customHeight="1" x14ac:dyDescent="0.2">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row>
    <row r="356" spans="1:30" ht="12.75" customHeight="1" x14ac:dyDescent="0.2">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row>
    <row r="357" spans="1:30" ht="12.75" customHeight="1" x14ac:dyDescent="0.2">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row>
    <row r="358" spans="1:30" ht="12.75" customHeight="1" x14ac:dyDescent="0.2">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row>
    <row r="359" spans="1:30" ht="12.75" customHeight="1" x14ac:dyDescent="0.2">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row>
    <row r="360" spans="1:30" ht="12.75" customHeight="1" x14ac:dyDescent="0.2">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row>
    <row r="361" spans="1:30" ht="12.75" customHeight="1" x14ac:dyDescent="0.2">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row>
    <row r="362" spans="1:30" ht="12.75" customHeight="1" x14ac:dyDescent="0.2">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row>
    <row r="363" spans="1:30" ht="12.75" customHeight="1" x14ac:dyDescent="0.2">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row>
    <row r="364" spans="1:30" ht="12.75" customHeight="1" x14ac:dyDescent="0.2">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row>
    <row r="365" spans="1:30" ht="12.75" customHeight="1" x14ac:dyDescent="0.2">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row>
    <row r="366" spans="1:30" ht="12.75" customHeight="1" x14ac:dyDescent="0.2">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row>
    <row r="367" spans="1:30" ht="12.75" customHeight="1" x14ac:dyDescent="0.2">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row>
    <row r="368" spans="1:30" ht="12.75" customHeight="1" x14ac:dyDescent="0.2">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row>
    <row r="369" spans="1:30" ht="12.75" customHeight="1" x14ac:dyDescent="0.2">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row>
    <row r="370" spans="1:30" ht="12.75" customHeight="1" x14ac:dyDescent="0.2">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row>
    <row r="371" spans="1:30" ht="12.75" customHeight="1" x14ac:dyDescent="0.2">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row>
    <row r="372" spans="1:30" ht="12.75" customHeight="1" x14ac:dyDescent="0.2">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row>
    <row r="373" spans="1:30" ht="12.75" customHeight="1" x14ac:dyDescent="0.2">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row>
    <row r="374" spans="1:30" ht="12.75" customHeight="1" x14ac:dyDescent="0.2">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row>
    <row r="375" spans="1:30" ht="12.75" customHeight="1" x14ac:dyDescent="0.2">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row>
    <row r="376" spans="1:30" ht="12.75" customHeight="1" x14ac:dyDescent="0.2">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row>
    <row r="377" spans="1:30" ht="12.75" customHeight="1" x14ac:dyDescent="0.2">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row>
    <row r="378" spans="1:30" ht="12.75" customHeight="1" x14ac:dyDescent="0.2">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row>
    <row r="379" spans="1:30" ht="12.75" customHeight="1" x14ac:dyDescent="0.2">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row>
    <row r="380" spans="1:30" ht="12.75" customHeight="1" x14ac:dyDescent="0.2">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row>
    <row r="381" spans="1:30" ht="12.75" customHeight="1" x14ac:dyDescent="0.2">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row>
    <row r="382" spans="1:30" ht="12.75" customHeight="1" x14ac:dyDescent="0.2">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row>
    <row r="383" spans="1:30" ht="12.75" customHeight="1" x14ac:dyDescent="0.2">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row>
    <row r="384" spans="1:30" ht="12.75" customHeight="1" x14ac:dyDescent="0.2">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row>
    <row r="385" spans="1:30" ht="12.75" customHeight="1" x14ac:dyDescent="0.2">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row>
    <row r="386" spans="1:30" ht="12.75" customHeight="1" x14ac:dyDescent="0.2">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row>
    <row r="387" spans="1:30" ht="12.75" customHeight="1" x14ac:dyDescent="0.2">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row>
    <row r="388" spans="1:30" ht="12.75" customHeight="1" x14ac:dyDescent="0.2">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row>
    <row r="389" spans="1:30" ht="12.75" customHeight="1" x14ac:dyDescent="0.2">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row>
    <row r="390" spans="1:30" ht="12.75" customHeight="1" x14ac:dyDescent="0.2">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row>
    <row r="391" spans="1:30" ht="12.75" customHeight="1" x14ac:dyDescent="0.2">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row>
    <row r="392" spans="1:30" ht="12.75" customHeight="1" x14ac:dyDescent="0.2">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row>
    <row r="393" spans="1:30" ht="12.75" customHeight="1" x14ac:dyDescent="0.2">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row>
    <row r="394" spans="1:30" ht="12.75" customHeight="1" x14ac:dyDescent="0.2">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row>
    <row r="395" spans="1:30" ht="12.75" customHeight="1" x14ac:dyDescent="0.2">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row>
    <row r="396" spans="1:30" ht="12.75" customHeight="1" x14ac:dyDescent="0.2">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row>
    <row r="397" spans="1:30" ht="12.75" customHeight="1" x14ac:dyDescent="0.2">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row>
    <row r="398" spans="1:30" ht="12.75" customHeight="1" x14ac:dyDescent="0.2">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row>
    <row r="399" spans="1:30" ht="12.75" customHeight="1" x14ac:dyDescent="0.2">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row>
    <row r="400" spans="1:30" ht="12.75" customHeight="1" x14ac:dyDescent="0.2">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row>
    <row r="401" spans="1:30" ht="12.75" customHeight="1" x14ac:dyDescent="0.2">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row>
    <row r="402" spans="1:30" ht="12.75" customHeight="1" x14ac:dyDescent="0.2">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row>
    <row r="403" spans="1:30" ht="12.75" customHeight="1" x14ac:dyDescent="0.2">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row>
    <row r="404" spans="1:30" ht="12.75" customHeight="1" x14ac:dyDescent="0.2">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row>
    <row r="405" spans="1:30" ht="12.75" customHeight="1" x14ac:dyDescent="0.2">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row>
    <row r="406" spans="1:30" ht="12.75" customHeight="1" x14ac:dyDescent="0.2">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row>
    <row r="407" spans="1:30" ht="12.75" customHeight="1" x14ac:dyDescent="0.2">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row>
    <row r="408" spans="1:30" ht="12.75" customHeight="1" x14ac:dyDescent="0.2">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row>
    <row r="409" spans="1:30" ht="12.75" customHeight="1" x14ac:dyDescent="0.2">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row>
    <row r="410" spans="1:30" ht="12.75" customHeight="1" x14ac:dyDescent="0.2">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row>
    <row r="411" spans="1:30" ht="12.75" customHeight="1" x14ac:dyDescent="0.2">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row>
    <row r="412" spans="1:30" ht="12.75" customHeight="1" x14ac:dyDescent="0.2">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row>
    <row r="413" spans="1:30" ht="12.75" customHeight="1" x14ac:dyDescent="0.2">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row>
    <row r="414" spans="1:30" ht="12.75" customHeight="1" x14ac:dyDescent="0.2">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row>
    <row r="415" spans="1:30" ht="12.75" customHeight="1" x14ac:dyDescent="0.2">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row>
    <row r="416" spans="1:30" ht="12.75" customHeight="1" x14ac:dyDescent="0.2">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row>
    <row r="417" spans="1:30" ht="12.75" customHeight="1" x14ac:dyDescent="0.2">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row>
    <row r="418" spans="1:30" ht="12.75" customHeight="1" x14ac:dyDescent="0.2">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row>
    <row r="419" spans="1:30" ht="12.75" customHeight="1" x14ac:dyDescent="0.2">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row>
    <row r="420" spans="1:30" ht="12.75" customHeight="1" x14ac:dyDescent="0.2">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row>
    <row r="421" spans="1:30" ht="12.75" customHeight="1" x14ac:dyDescent="0.2">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row>
    <row r="422" spans="1:30" ht="12.75" customHeight="1" x14ac:dyDescent="0.2">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row>
    <row r="423" spans="1:30" ht="12.75" customHeight="1" x14ac:dyDescent="0.2">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row>
    <row r="424" spans="1:30" ht="12.75" customHeight="1" x14ac:dyDescent="0.2">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row>
    <row r="425" spans="1:30" ht="12.75" customHeight="1" x14ac:dyDescent="0.2">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row>
    <row r="426" spans="1:30" ht="12.75" customHeight="1" x14ac:dyDescent="0.2">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row>
    <row r="427" spans="1:30" ht="12.75" customHeight="1" x14ac:dyDescent="0.2">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row>
    <row r="428" spans="1:30" ht="12.75" customHeight="1" x14ac:dyDescent="0.2">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row>
    <row r="429" spans="1:30" ht="12.75" customHeight="1" x14ac:dyDescent="0.2">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row>
    <row r="430" spans="1:30" ht="12.75" customHeight="1" x14ac:dyDescent="0.2">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row>
    <row r="431" spans="1:30" ht="12.75" customHeight="1" x14ac:dyDescent="0.2">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row>
    <row r="432" spans="1:30" ht="12.75" customHeight="1" x14ac:dyDescent="0.2">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row>
    <row r="433" spans="1:30" ht="12.75" customHeight="1" x14ac:dyDescent="0.2">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row>
    <row r="434" spans="1:30" ht="12.75" customHeight="1" x14ac:dyDescent="0.2">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row>
    <row r="435" spans="1:30" ht="12.75" customHeight="1" x14ac:dyDescent="0.2">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row>
    <row r="436" spans="1:30" ht="12.75" customHeight="1" x14ac:dyDescent="0.2">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row>
    <row r="437" spans="1:30" ht="12.75" customHeight="1" x14ac:dyDescent="0.2">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row>
    <row r="438" spans="1:30" ht="12.75" customHeight="1" x14ac:dyDescent="0.2">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row>
    <row r="439" spans="1:30" ht="12.75" customHeight="1" x14ac:dyDescent="0.2">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row>
    <row r="440" spans="1:30" ht="12.75" customHeight="1" x14ac:dyDescent="0.2">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row>
    <row r="441" spans="1:30" ht="12.75" customHeight="1" x14ac:dyDescent="0.2">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row>
    <row r="442" spans="1:30" ht="12.75" customHeight="1" x14ac:dyDescent="0.2">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row>
    <row r="443" spans="1:30" ht="12.75" customHeight="1" x14ac:dyDescent="0.2">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row>
    <row r="444" spans="1:30" ht="12.75" customHeight="1" x14ac:dyDescent="0.2">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row>
    <row r="445" spans="1:30" ht="12.75" customHeight="1" x14ac:dyDescent="0.2">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row>
    <row r="446" spans="1:30" ht="12.75" customHeight="1" x14ac:dyDescent="0.2">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row>
    <row r="447" spans="1:30" ht="12.75" customHeight="1" x14ac:dyDescent="0.2">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row>
    <row r="448" spans="1:30" ht="12.75" customHeight="1" x14ac:dyDescent="0.2">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row>
    <row r="449" spans="1:30" ht="12.75" customHeight="1" x14ac:dyDescent="0.2">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row>
    <row r="450" spans="1:30" ht="12.75" customHeight="1" x14ac:dyDescent="0.2">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row>
    <row r="451" spans="1:30" ht="12.75" customHeight="1" x14ac:dyDescent="0.2">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row>
    <row r="452" spans="1:30" ht="12.75" customHeight="1" x14ac:dyDescent="0.2">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row>
    <row r="453" spans="1:30" ht="12.75" customHeight="1" x14ac:dyDescent="0.2">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row>
    <row r="454" spans="1:30" ht="12.75" customHeight="1" x14ac:dyDescent="0.2">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row>
    <row r="455" spans="1:30" ht="12.75" customHeight="1" x14ac:dyDescent="0.2">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row>
    <row r="456" spans="1:30" ht="12.75" customHeight="1" x14ac:dyDescent="0.2">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row>
    <row r="457" spans="1:30" ht="12.75" customHeight="1" x14ac:dyDescent="0.2">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row>
    <row r="458" spans="1:30" ht="12.75" customHeight="1" x14ac:dyDescent="0.2">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row>
    <row r="459" spans="1:30" ht="12.75" customHeight="1" x14ac:dyDescent="0.2">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row>
    <row r="460" spans="1:30" ht="12.75" customHeight="1" x14ac:dyDescent="0.2">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row>
    <row r="461" spans="1:30" ht="12.75" customHeight="1" x14ac:dyDescent="0.2">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row>
    <row r="462" spans="1:30" ht="12.75" customHeight="1" x14ac:dyDescent="0.2">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row>
    <row r="463" spans="1:30" ht="12.75" customHeight="1" x14ac:dyDescent="0.2">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row>
    <row r="464" spans="1:30" ht="12.75" customHeight="1" x14ac:dyDescent="0.2">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row>
    <row r="465" spans="1:30" ht="12.75" customHeight="1" x14ac:dyDescent="0.2">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row>
    <row r="466" spans="1:30" ht="12.75" customHeight="1" x14ac:dyDescent="0.2">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row>
    <row r="467" spans="1:30" ht="12.75" customHeight="1" x14ac:dyDescent="0.2">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row>
    <row r="468" spans="1:30" ht="12.75" customHeight="1" x14ac:dyDescent="0.2">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row>
    <row r="469" spans="1:30" ht="12.75" customHeight="1" x14ac:dyDescent="0.2">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row>
    <row r="470" spans="1:30" ht="12.75" customHeight="1" x14ac:dyDescent="0.2">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row>
    <row r="471" spans="1:30" ht="12.75" customHeight="1" x14ac:dyDescent="0.2">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row>
    <row r="472" spans="1:30" ht="12.75" customHeight="1" x14ac:dyDescent="0.2">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row>
    <row r="473" spans="1:30" ht="12.75" customHeight="1" x14ac:dyDescent="0.2">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row>
    <row r="474" spans="1:30" ht="12.75" customHeight="1" x14ac:dyDescent="0.2">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row>
    <row r="475" spans="1:30" ht="12.75" customHeight="1" x14ac:dyDescent="0.2">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row>
    <row r="476" spans="1:30" ht="12.75" customHeight="1" x14ac:dyDescent="0.2">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row>
    <row r="477" spans="1:30" ht="12.75" customHeight="1" x14ac:dyDescent="0.2">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row>
    <row r="478" spans="1:30" ht="12.75" customHeight="1" x14ac:dyDescent="0.2">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row>
    <row r="479" spans="1:30" ht="12.75" customHeight="1" x14ac:dyDescent="0.2">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row>
    <row r="480" spans="1:30" ht="12.75" customHeight="1" x14ac:dyDescent="0.2">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row>
    <row r="481" spans="1:30" ht="12.75" customHeight="1" x14ac:dyDescent="0.2">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row>
    <row r="482" spans="1:30" ht="12.75" customHeight="1" x14ac:dyDescent="0.2">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row>
    <row r="483" spans="1:30" ht="12.75" customHeight="1" x14ac:dyDescent="0.2">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row>
    <row r="484" spans="1:30" ht="12.75" customHeight="1" x14ac:dyDescent="0.2">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row>
    <row r="485" spans="1:30" ht="12.75" customHeight="1" x14ac:dyDescent="0.2">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row>
    <row r="486" spans="1:30" ht="12.75" customHeight="1" x14ac:dyDescent="0.2">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row>
    <row r="487" spans="1:30" ht="12.75" customHeight="1" x14ac:dyDescent="0.2">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row>
    <row r="488" spans="1:30" ht="12.75" customHeight="1" x14ac:dyDescent="0.2">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row>
    <row r="489" spans="1:30" ht="12.75" customHeight="1" x14ac:dyDescent="0.2">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row>
    <row r="490" spans="1:30" ht="12.75" customHeight="1" x14ac:dyDescent="0.2">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row>
    <row r="491" spans="1:30" ht="12.75" customHeight="1" x14ac:dyDescent="0.2">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row>
    <row r="492" spans="1:30" ht="12.75" customHeight="1" x14ac:dyDescent="0.2">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row>
    <row r="493" spans="1:30" ht="12.75" customHeight="1" x14ac:dyDescent="0.2">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row>
    <row r="494" spans="1:30" ht="12.75" customHeight="1" x14ac:dyDescent="0.2">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row>
    <row r="495" spans="1:30" ht="12.75" customHeight="1" x14ac:dyDescent="0.2">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row>
    <row r="496" spans="1:30" ht="12.75" customHeight="1" x14ac:dyDescent="0.2">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row>
    <row r="497" spans="1:30" ht="12.75" customHeight="1" x14ac:dyDescent="0.2">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row>
    <row r="498" spans="1:30" ht="12.75" customHeight="1" x14ac:dyDescent="0.2">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row>
    <row r="499" spans="1:30" ht="12.75" customHeight="1" x14ac:dyDescent="0.2">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row>
    <row r="500" spans="1:30" ht="12.75" customHeight="1" x14ac:dyDescent="0.2">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row>
    <row r="501" spans="1:30" ht="12.75" customHeight="1" x14ac:dyDescent="0.2">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row>
    <row r="502" spans="1:30" ht="12.75" customHeight="1" x14ac:dyDescent="0.2">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row>
    <row r="503" spans="1:30" ht="12.75" customHeight="1" x14ac:dyDescent="0.2">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row>
    <row r="504" spans="1:30" ht="12.75" customHeight="1" x14ac:dyDescent="0.2">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row>
    <row r="505" spans="1:30" ht="12.75" customHeight="1" x14ac:dyDescent="0.2">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row>
    <row r="506" spans="1:30" ht="12.75" customHeight="1" x14ac:dyDescent="0.2">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row>
    <row r="507" spans="1:30" ht="12.75" customHeight="1" x14ac:dyDescent="0.2">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row>
    <row r="508" spans="1:30" ht="12.75" customHeight="1" x14ac:dyDescent="0.2">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row>
    <row r="509" spans="1:30" ht="12.75" customHeight="1" x14ac:dyDescent="0.2">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row>
    <row r="510" spans="1:30" ht="12.75" customHeight="1" x14ac:dyDescent="0.2">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row>
    <row r="511" spans="1:30" ht="12.75" customHeight="1" x14ac:dyDescent="0.2">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row>
    <row r="512" spans="1:30" ht="12.75" customHeight="1" x14ac:dyDescent="0.2">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row>
    <row r="513" spans="1:30" ht="12.75" customHeight="1" x14ac:dyDescent="0.2">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row>
    <row r="514" spans="1:30" ht="12.75" customHeight="1" x14ac:dyDescent="0.2">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row>
    <row r="515" spans="1:30" ht="12.75" customHeight="1" x14ac:dyDescent="0.2">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row>
    <row r="516" spans="1:30" ht="12.75" customHeight="1" x14ac:dyDescent="0.2">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row>
    <row r="517" spans="1:30" ht="12.75" customHeight="1" x14ac:dyDescent="0.2">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row>
    <row r="518" spans="1:30" ht="12.75" customHeight="1" x14ac:dyDescent="0.2">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row>
    <row r="519" spans="1:30" ht="12.75" customHeight="1" x14ac:dyDescent="0.2">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row>
    <row r="520" spans="1:30" ht="12.75" customHeight="1" x14ac:dyDescent="0.2">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row>
    <row r="521" spans="1:30" ht="12.75" customHeight="1" x14ac:dyDescent="0.2">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row>
    <row r="522" spans="1:30" ht="12.75" customHeight="1" x14ac:dyDescent="0.2">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row>
    <row r="523" spans="1:30" ht="12.75" customHeight="1" x14ac:dyDescent="0.2">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row>
    <row r="524" spans="1:30" ht="12.75" customHeight="1" x14ac:dyDescent="0.2">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row>
    <row r="525" spans="1:30" ht="12.75" customHeight="1" x14ac:dyDescent="0.2">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row>
    <row r="526" spans="1:30" ht="12.75" customHeight="1" x14ac:dyDescent="0.2">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row>
    <row r="527" spans="1:30" ht="12.75" customHeight="1" x14ac:dyDescent="0.2">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row>
    <row r="528" spans="1:30" ht="12.75" customHeight="1" x14ac:dyDescent="0.2">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row>
    <row r="529" spans="1:30" ht="12.75" customHeight="1" x14ac:dyDescent="0.2">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row>
    <row r="530" spans="1:30" ht="12.75" customHeight="1" x14ac:dyDescent="0.2">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row>
    <row r="531" spans="1:30" ht="12.75" customHeight="1" x14ac:dyDescent="0.2">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row>
    <row r="532" spans="1:30" ht="12.75" customHeight="1" x14ac:dyDescent="0.2">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row>
    <row r="533" spans="1:30" ht="12.75" customHeight="1" x14ac:dyDescent="0.2">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row>
    <row r="534" spans="1:30" ht="12.75" customHeight="1" x14ac:dyDescent="0.2">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row>
    <row r="535" spans="1:30" ht="12.75" customHeight="1" x14ac:dyDescent="0.2">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row>
    <row r="536" spans="1:30" ht="12.75" customHeight="1" x14ac:dyDescent="0.2">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row>
    <row r="537" spans="1:30" ht="12.75" customHeight="1" x14ac:dyDescent="0.2">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row>
    <row r="538" spans="1:30" ht="12.75" customHeight="1" x14ac:dyDescent="0.2">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row>
    <row r="539" spans="1:30" ht="12.75" customHeight="1" x14ac:dyDescent="0.2">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row>
    <row r="540" spans="1:30" ht="12.75" customHeight="1" x14ac:dyDescent="0.2">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row>
    <row r="541" spans="1:30" ht="12.75" customHeight="1" x14ac:dyDescent="0.2">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row>
    <row r="542" spans="1:30" ht="12.75" customHeight="1" x14ac:dyDescent="0.2">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row>
    <row r="543" spans="1:30" ht="12.75" customHeight="1" x14ac:dyDescent="0.2">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row>
    <row r="544" spans="1:30" ht="12.75" customHeight="1" x14ac:dyDescent="0.2">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row>
    <row r="545" spans="1:30" ht="12.75" customHeight="1" x14ac:dyDescent="0.2">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row>
    <row r="546" spans="1:30" ht="12.75" customHeight="1" x14ac:dyDescent="0.2">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row>
    <row r="547" spans="1:30" ht="12.75" customHeight="1" x14ac:dyDescent="0.2">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row>
    <row r="548" spans="1:30" ht="12.75" customHeight="1" x14ac:dyDescent="0.2">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row>
    <row r="549" spans="1:30" ht="12.75" customHeight="1" x14ac:dyDescent="0.2">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row>
    <row r="550" spans="1:30" ht="12.75" customHeight="1" x14ac:dyDescent="0.2">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row>
    <row r="551" spans="1:30" ht="12.75" customHeight="1" x14ac:dyDescent="0.2">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row>
    <row r="552" spans="1:30" ht="12.75" customHeight="1" x14ac:dyDescent="0.2">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row>
    <row r="553" spans="1:30" ht="12.75" customHeight="1" x14ac:dyDescent="0.2">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row>
    <row r="554" spans="1:30" ht="12.75" customHeight="1" x14ac:dyDescent="0.2">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row>
    <row r="555" spans="1:30" ht="12.75" customHeight="1" x14ac:dyDescent="0.2">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row>
    <row r="556" spans="1:30" ht="12.75" customHeight="1" x14ac:dyDescent="0.2">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row>
    <row r="557" spans="1:30" ht="12.75" customHeight="1" x14ac:dyDescent="0.2">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row>
    <row r="558" spans="1:30" ht="12.75" customHeight="1" x14ac:dyDescent="0.2">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row>
    <row r="559" spans="1:30" ht="12.75" customHeight="1" x14ac:dyDescent="0.2">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row>
    <row r="560" spans="1:30" ht="12.75" customHeight="1" x14ac:dyDescent="0.2">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row>
    <row r="561" spans="1:30" ht="12.75" customHeight="1" x14ac:dyDescent="0.2">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row>
    <row r="562" spans="1:30" ht="12.75" customHeight="1" x14ac:dyDescent="0.2">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row>
    <row r="563" spans="1:30" ht="12.75" customHeight="1" x14ac:dyDescent="0.2">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row>
    <row r="564" spans="1:30" ht="12.75" customHeight="1" x14ac:dyDescent="0.2">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row>
    <row r="565" spans="1:30" ht="12.75" customHeight="1" x14ac:dyDescent="0.2">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row>
    <row r="566" spans="1:30" ht="12.75" customHeight="1" x14ac:dyDescent="0.2">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row>
    <row r="567" spans="1:30" ht="12.75" customHeight="1" x14ac:dyDescent="0.2">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row>
    <row r="568" spans="1:30" ht="12.75" customHeight="1" x14ac:dyDescent="0.2">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row>
    <row r="569" spans="1:30" ht="12.75" customHeight="1" x14ac:dyDescent="0.2">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row>
    <row r="570" spans="1:30" ht="12.75" customHeight="1" x14ac:dyDescent="0.2">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row>
    <row r="571" spans="1:30" ht="12.75" customHeight="1" x14ac:dyDescent="0.2">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row>
    <row r="572" spans="1:30" ht="12.75" customHeight="1" x14ac:dyDescent="0.2">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row>
    <row r="573" spans="1:30" ht="12.75" customHeight="1" x14ac:dyDescent="0.2">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row>
    <row r="574" spans="1:30" ht="12.75" customHeight="1" x14ac:dyDescent="0.2">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row>
    <row r="575" spans="1:30" ht="12.75" customHeight="1" x14ac:dyDescent="0.2">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row>
    <row r="576" spans="1:30" ht="12.75" customHeight="1" x14ac:dyDescent="0.2">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row>
    <row r="577" spans="1:30" ht="12.75" customHeight="1" x14ac:dyDescent="0.2">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row>
    <row r="578" spans="1:30" ht="12.75" customHeight="1" x14ac:dyDescent="0.2">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row>
    <row r="579" spans="1:30" ht="12.75" customHeight="1" x14ac:dyDescent="0.2">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row>
    <row r="580" spans="1:30" ht="12.75" customHeight="1" x14ac:dyDescent="0.2">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row>
    <row r="581" spans="1:30" ht="12.75" customHeight="1" x14ac:dyDescent="0.2">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row>
    <row r="582" spans="1:30" ht="12.75" customHeight="1" x14ac:dyDescent="0.2">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row>
    <row r="583" spans="1:30" ht="12.75" customHeight="1" x14ac:dyDescent="0.2">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row>
    <row r="584" spans="1:30" ht="12.75" customHeight="1" x14ac:dyDescent="0.2">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row>
    <row r="585" spans="1:30" ht="12.75" customHeight="1" x14ac:dyDescent="0.2">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row>
    <row r="586" spans="1:30" ht="12.75" customHeight="1" x14ac:dyDescent="0.2">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row>
    <row r="587" spans="1:30" ht="12.75" customHeight="1" x14ac:dyDescent="0.2">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row>
    <row r="588" spans="1:30" ht="12.75" customHeight="1" x14ac:dyDescent="0.2">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row>
    <row r="589" spans="1:30" ht="12.75" customHeight="1" x14ac:dyDescent="0.2">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row>
    <row r="590" spans="1:30" ht="12.75" customHeight="1" x14ac:dyDescent="0.2">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row>
    <row r="591" spans="1:30" ht="12.75" customHeight="1" x14ac:dyDescent="0.2">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row>
    <row r="592" spans="1:30" ht="12.75" customHeight="1" x14ac:dyDescent="0.2">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row>
    <row r="593" spans="1:30" ht="12.75" customHeight="1" x14ac:dyDescent="0.2">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row>
    <row r="594" spans="1:30" ht="12.75" customHeight="1" x14ac:dyDescent="0.2">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row>
    <row r="595" spans="1:30" ht="12.75" customHeight="1" x14ac:dyDescent="0.2">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row>
    <row r="596" spans="1:30" ht="12.75" customHeight="1" x14ac:dyDescent="0.2">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row>
    <row r="597" spans="1:30" ht="12.75" customHeight="1" x14ac:dyDescent="0.2">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row>
    <row r="598" spans="1:30" ht="12.75" customHeight="1" x14ac:dyDescent="0.2">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row>
    <row r="599" spans="1:30" ht="12.75" customHeight="1" x14ac:dyDescent="0.2">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row>
    <row r="600" spans="1:30" ht="12.75" customHeight="1" x14ac:dyDescent="0.2">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row>
    <row r="601" spans="1:30" ht="12.75" customHeight="1" x14ac:dyDescent="0.2">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row>
    <row r="602" spans="1:30" ht="12.75" customHeight="1" x14ac:dyDescent="0.2">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row>
    <row r="603" spans="1:30" ht="12.75" customHeight="1" x14ac:dyDescent="0.2">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row>
    <row r="604" spans="1:30" ht="12.75" customHeight="1" x14ac:dyDescent="0.2">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row>
    <row r="605" spans="1:30" ht="12.75" customHeight="1" x14ac:dyDescent="0.2">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row>
    <row r="606" spans="1:30" ht="12.75" customHeight="1" x14ac:dyDescent="0.2">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row>
    <row r="607" spans="1:30" ht="12.75" customHeight="1" x14ac:dyDescent="0.2">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row>
    <row r="608" spans="1:30" ht="12.75" customHeight="1" x14ac:dyDescent="0.2">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row>
    <row r="609" spans="1:30" ht="12.75" customHeight="1" x14ac:dyDescent="0.2">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row>
    <row r="610" spans="1:30" ht="12.75" customHeight="1" x14ac:dyDescent="0.2">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row>
    <row r="611" spans="1:30" ht="12.75" customHeight="1" x14ac:dyDescent="0.2">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row>
    <row r="612" spans="1:30" ht="12.75" customHeight="1" x14ac:dyDescent="0.2">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row>
    <row r="613" spans="1:30" ht="12.75" customHeight="1" x14ac:dyDescent="0.2">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row>
    <row r="614" spans="1:30" ht="12.75" customHeight="1" x14ac:dyDescent="0.2">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row>
    <row r="615" spans="1:30" ht="12.75" customHeight="1" x14ac:dyDescent="0.2">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row>
    <row r="616" spans="1:30" ht="12.75" customHeight="1" x14ac:dyDescent="0.2">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row>
    <row r="617" spans="1:30" ht="12.75" customHeight="1" x14ac:dyDescent="0.2">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row>
    <row r="618" spans="1:30" ht="12.75" customHeight="1" x14ac:dyDescent="0.2">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row>
    <row r="619" spans="1:30" ht="12.75" customHeight="1" x14ac:dyDescent="0.2">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row>
    <row r="620" spans="1:30" ht="12.75" customHeight="1" x14ac:dyDescent="0.2">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row>
    <row r="621" spans="1:30" ht="12.75" customHeight="1" x14ac:dyDescent="0.2">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row>
    <row r="622" spans="1:30" ht="12.75" customHeight="1" x14ac:dyDescent="0.2">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row>
    <row r="623" spans="1:30" ht="12.75" customHeight="1" x14ac:dyDescent="0.2">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row>
    <row r="624" spans="1:30" ht="12.75" customHeight="1" x14ac:dyDescent="0.2">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row>
    <row r="625" spans="1:30" ht="12.75" customHeight="1" x14ac:dyDescent="0.2">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row>
    <row r="626" spans="1:30" ht="12.75" customHeight="1" x14ac:dyDescent="0.2">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row>
    <row r="627" spans="1:30" ht="12.75" customHeight="1" x14ac:dyDescent="0.2">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row>
    <row r="628" spans="1:30" ht="12.75" customHeight="1" x14ac:dyDescent="0.2">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row>
    <row r="629" spans="1:30" ht="12.75" customHeight="1" x14ac:dyDescent="0.2">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row>
    <row r="630" spans="1:30" ht="12.75" customHeight="1" x14ac:dyDescent="0.2">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row>
    <row r="631" spans="1:30" ht="12.75" customHeight="1" x14ac:dyDescent="0.2">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row>
    <row r="632" spans="1:30" ht="12.75" customHeight="1" x14ac:dyDescent="0.2">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row>
    <row r="633" spans="1:30" ht="12.75" customHeight="1" x14ac:dyDescent="0.2">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row>
    <row r="634" spans="1:30" ht="12.75" customHeight="1" x14ac:dyDescent="0.2">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row>
    <row r="635" spans="1:30" ht="12.75" customHeight="1" x14ac:dyDescent="0.2">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row>
    <row r="636" spans="1:30" ht="12.75" customHeight="1" x14ac:dyDescent="0.2">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row>
    <row r="637" spans="1:30" ht="12.75" customHeight="1" x14ac:dyDescent="0.2">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row>
    <row r="638" spans="1:30" ht="12.75" customHeight="1" x14ac:dyDescent="0.2">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row>
    <row r="639" spans="1:30" ht="12.75" customHeight="1" x14ac:dyDescent="0.2">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row>
    <row r="640" spans="1:30" ht="12.75" customHeight="1" x14ac:dyDescent="0.2">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row>
    <row r="641" spans="1:30" ht="12.75" customHeight="1" x14ac:dyDescent="0.2">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row>
    <row r="642" spans="1:30" ht="12.75" customHeight="1" x14ac:dyDescent="0.2">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row>
    <row r="643" spans="1:30" ht="12.75" customHeight="1" x14ac:dyDescent="0.2">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row>
    <row r="644" spans="1:30" ht="12.75" customHeight="1" x14ac:dyDescent="0.2">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row>
    <row r="645" spans="1:30" ht="12.75" customHeight="1" x14ac:dyDescent="0.2">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row>
    <row r="646" spans="1:30" ht="12.75" customHeight="1" x14ac:dyDescent="0.2">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row>
    <row r="647" spans="1:30" ht="12.75" customHeight="1" x14ac:dyDescent="0.2">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row>
    <row r="648" spans="1:30" ht="12.75" customHeight="1" x14ac:dyDescent="0.2">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row>
    <row r="649" spans="1:30" ht="12.75" customHeight="1" x14ac:dyDescent="0.2">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row>
    <row r="650" spans="1:30" ht="12.75" customHeight="1" x14ac:dyDescent="0.2">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row>
    <row r="651" spans="1:30" ht="12.75" customHeight="1" x14ac:dyDescent="0.2">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row>
    <row r="652" spans="1:30" ht="12.75" customHeight="1" x14ac:dyDescent="0.2">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row>
    <row r="653" spans="1:30" ht="12.75" customHeight="1" x14ac:dyDescent="0.2">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row>
    <row r="654" spans="1:30" ht="12.75" customHeight="1" x14ac:dyDescent="0.2">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row>
    <row r="655" spans="1:30" ht="12.75" customHeight="1" x14ac:dyDescent="0.2">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row>
    <row r="656" spans="1:30" ht="12.75" customHeight="1" x14ac:dyDescent="0.2">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row>
    <row r="657" spans="1:30" ht="12.75" customHeight="1" x14ac:dyDescent="0.2">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row>
    <row r="658" spans="1:30" ht="12.75" customHeight="1" x14ac:dyDescent="0.2">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row>
    <row r="659" spans="1:30" ht="12.75" customHeight="1" x14ac:dyDescent="0.2">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row>
    <row r="660" spans="1:30" ht="12.75" customHeight="1" x14ac:dyDescent="0.2">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row>
    <row r="661" spans="1:30" ht="12.75" customHeight="1" x14ac:dyDescent="0.2">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row>
    <row r="662" spans="1:30" ht="12.75" customHeight="1" x14ac:dyDescent="0.2">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row>
    <row r="663" spans="1:30" ht="12.75" customHeight="1" x14ac:dyDescent="0.2">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row>
    <row r="664" spans="1:30" ht="12.75" customHeight="1" x14ac:dyDescent="0.2">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row>
    <row r="665" spans="1:30" ht="12.75" customHeight="1" x14ac:dyDescent="0.2">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row>
    <row r="666" spans="1:30" ht="12.75" customHeight="1" x14ac:dyDescent="0.2">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row>
    <row r="667" spans="1:30" ht="12.75" customHeight="1" x14ac:dyDescent="0.2">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row>
    <row r="668" spans="1:30" ht="12.75" customHeight="1" x14ac:dyDescent="0.2">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row>
    <row r="669" spans="1:30" ht="12.75" customHeight="1" x14ac:dyDescent="0.2">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row>
    <row r="670" spans="1:30" ht="12.75" customHeight="1" x14ac:dyDescent="0.2">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row>
    <row r="671" spans="1:30" ht="12.75" customHeight="1" x14ac:dyDescent="0.2">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row>
    <row r="672" spans="1:30" ht="12.75" customHeight="1" x14ac:dyDescent="0.2">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row>
    <row r="673" spans="1:30" ht="12.75" customHeight="1" x14ac:dyDescent="0.2">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row>
    <row r="674" spans="1:30" ht="12.75" customHeight="1" x14ac:dyDescent="0.2">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row>
    <row r="675" spans="1:30" ht="12.75" customHeight="1" x14ac:dyDescent="0.2">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row>
    <row r="676" spans="1:30" ht="12.75" customHeight="1" x14ac:dyDescent="0.2">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row>
    <row r="677" spans="1:30" ht="12.75" customHeight="1" x14ac:dyDescent="0.2">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row>
    <row r="678" spans="1:30" ht="12.75" customHeight="1" x14ac:dyDescent="0.2">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row>
    <row r="679" spans="1:30" ht="12.75" customHeight="1" x14ac:dyDescent="0.2">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row>
    <row r="680" spans="1:30" ht="12.75" customHeight="1" x14ac:dyDescent="0.2">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row>
    <row r="681" spans="1:30" ht="12.75" customHeight="1" x14ac:dyDescent="0.2">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row>
    <row r="682" spans="1:30" ht="12.75" customHeight="1" x14ac:dyDescent="0.2">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row>
    <row r="683" spans="1:30" ht="12.75" customHeight="1" x14ac:dyDescent="0.2">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row>
    <row r="684" spans="1:30" ht="12.75" customHeight="1" x14ac:dyDescent="0.2">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row>
    <row r="685" spans="1:30" ht="12.75" customHeight="1" x14ac:dyDescent="0.2">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row>
    <row r="686" spans="1:30" ht="12.75" customHeight="1" x14ac:dyDescent="0.2">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row>
    <row r="687" spans="1:30" ht="12.75" customHeight="1" x14ac:dyDescent="0.2">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row>
    <row r="688" spans="1:30" ht="12.75" customHeight="1" x14ac:dyDescent="0.2">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row>
    <row r="689" spans="1:30" ht="12.75" customHeight="1" x14ac:dyDescent="0.2">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row>
    <row r="690" spans="1:30" ht="12.75" customHeight="1" x14ac:dyDescent="0.2">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row>
    <row r="691" spans="1:30" ht="12.75" customHeight="1" x14ac:dyDescent="0.2">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row>
    <row r="692" spans="1:30" ht="12.75" customHeight="1" x14ac:dyDescent="0.2">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row>
    <row r="693" spans="1:30" ht="12.75" customHeight="1" x14ac:dyDescent="0.2">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row>
    <row r="694" spans="1:30" ht="12.75" customHeight="1" x14ac:dyDescent="0.2">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row>
    <row r="695" spans="1:30" ht="12.75" customHeight="1" x14ac:dyDescent="0.2">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row>
    <row r="696" spans="1:30" ht="12.75" customHeight="1" x14ac:dyDescent="0.2">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row>
    <row r="697" spans="1:30" ht="12.75" customHeight="1" x14ac:dyDescent="0.2">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row>
    <row r="698" spans="1:30" ht="12.75" customHeight="1" x14ac:dyDescent="0.2">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row>
    <row r="699" spans="1:30" ht="12.75" customHeight="1" x14ac:dyDescent="0.2">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row>
    <row r="700" spans="1:30" ht="12.75" customHeight="1" x14ac:dyDescent="0.2">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row>
    <row r="701" spans="1:30" ht="12.75" customHeight="1" x14ac:dyDescent="0.2">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row>
    <row r="702" spans="1:30" ht="12.75" customHeight="1" x14ac:dyDescent="0.2">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row>
    <row r="703" spans="1:30" ht="12.75" customHeight="1" x14ac:dyDescent="0.2">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row>
    <row r="704" spans="1:30" ht="12.75" customHeight="1" x14ac:dyDescent="0.2">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row>
    <row r="705" spans="1:30" ht="12.75" customHeight="1" x14ac:dyDescent="0.2">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row>
    <row r="706" spans="1:30" ht="12.75" customHeight="1" x14ac:dyDescent="0.2">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row>
    <row r="707" spans="1:30" ht="12.75" customHeight="1" x14ac:dyDescent="0.2">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row>
    <row r="708" spans="1:30" ht="12.75" customHeight="1" x14ac:dyDescent="0.2">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row>
    <row r="709" spans="1:30" ht="12.75" customHeight="1" x14ac:dyDescent="0.2">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row>
    <row r="710" spans="1:30" ht="12.75" customHeight="1" x14ac:dyDescent="0.2">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row>
    <row r="711" spans="1:30" ht="12.75" customHeight="1" x14ac:dyDescent="0.2">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row>
    <row r="712" spans="1:30" ht="12.75" customHeight="1" x14ac:dyDescent="0.2">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row>
    <row r="713" spans="1:30" ht="12.75" customHeight="1" x14ac:dyDescent="0.2">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row>
    <row r="714" spans="1:30" ht="12.75" customHeight="1" x14ac:dyDescent="0.2">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row>
    <row r="715" spans="1:30" ht="12.75" customHeight="1" x14ac:dyDescent="0.2">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row>
    <row r="716" spans="1:30" ht="12.75" customHeight="1" x14ac:dyDescent="0.2">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row>
    <row r="717" spans="1:30" ht="12.75" customHeight="1" x14ac:dyDescent="0.2">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row>
    <row r="718" spans="1:30" ht="12.75" customHeight="1" x14ac:dyDescent="0.2">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row>
    <row r="719" spans="1:30" ht="12.75" customHeight="1" x14ac:dyDescent="0.2">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row>
    <row r="720" spans="1:30" ht="12.75" customHeight="1" x14ac:dyDescent="0.2">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row>
    <row r="721" spans="1:30" ht="12.75" customHeight="1" x14ac:dyDescent="0.2">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row>
    <row r="722" spans="1:30" ht="12.75" customHeight="1" x14ac:dyDescent="0.2">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row>
    <row r="723" spans="1:30" ht="12.75" customHeight="1" x14ac:dyDescent="0.2">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row>
    <row r="724" spans="1:30" ht="12.75" customHeight="1" x14ac:dyDescent="0.2">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row>
    <row r="725" spans="1:30" ht="12.75" customHeight="1" x14ac:dyDescent="0.2">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row>
    <row r="726" spans="1:30" ht="12.75" customHeight="1" x14ac:dyDescent="0.2">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row>
    <row r="727" spans="1:30" ht="12.75" customHeight="1" x14ac:dyDescent="0.2">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row>
    <row r="728" spans="1:30" ht="12.75" customHeight="1" x14ac:dyDescent="0.2">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row>
    <row r="729" spans="1:30" ht="12.75" customHeight="1" x14ac:dyDescent="0.2">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row>
    <row r="730" spans="1:30" ht="12.75" customHeight="1" x14ac:dyDescent="0.2">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row>
    <row r="731" spans="1:30" ht="12.75" customHeight="1" x14ac:dyDescent="0.2">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row>
    <row r="732" spans="1:30" ht="12.75" customHeight="1" x14ac:dyDescent="0.2">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row>
    <row r="733" spans="1:30" ht="12.75" customHeight="1" x14ac:dyDescent="0.2">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row>
    <row r="734" spans="1:30" ht="12.75" customHeight="1" x14ac:dyDescent="0.2">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row>
    <row r="735" spans="1:30" ht="12.75" customHeight="1" x14ac:dyDescent="0.2">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row>
    <row r="736" spans="1:30" ht="12.75" customHeight="1" x14ac:dyDescent="0.2">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row>
    <row r="737" spans="1:30" ht="12.75" customHeight="1" x14ac:dyDescent="0.2">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row>
    <row r="738" spans="1:30" ht="12.75" customHeight="1" x14ac:dyDescent="0.2">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row>
    <row r="739" spans="1:30" ht="12.75" customHeight="1" x14ac:dyDescent="0.2">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row>
    <row r="740" spans="1:30" ht="12.75" customHeight="1" x14ac:dyDescent="0.2">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row>
    <row r="741" spans="1:30" ht="12.75" customHeight="1" x14ac:dyDescent="0.2">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row>
    <row r="742" spans="1:30" ht="12.75" customHeight="1" x14ac:dyDescent="0.2">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row>
    <row r="743" spans="1:30" ht="12.75" customHeight="1" x14ac:dyDescent="0.2">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row>
    <row r="744" spans="1:30" ht="12.75" customHeight="1" x14ac:dyDescent="0.2">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row>
    <row r="745" spans="1:30" ht="12.75" customHeight="1" x14ac:dyDescent="0.2">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row>
    <row r="746" spans="1:30" ht="12.75" customHeight="1" x14ac:dyDescent="0.2">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row>
    <row r="747" spans="1:30" ht="12.75" customHeight="1" x14ac:dyDescent="0.2">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row>
    <row r="748" spans="1:30" ht="12.75" customHeight="1" x14ac:dyDescent="0.2">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row>
    <row r="749" spans="1:30" ht="12.75" customHeight="1" x14ac:dyDescent="0.2">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row>
    <row r="750" spans="1:30" ht="12.75" customHeight="1" x14ac:dyDescent="0.2">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row>
    <row r="751" spans="1:30" ht="12.75" customHeight="1" x14ac:dyDescent="0.2">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row>
    <row r="752" spans="1:30" ht="12.75" customHeight="1" x14ac:dyDescent="0.2">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row>
    <row r="753" spans="1:30" ht="12.75" customHeight="1" x14ac:dyDescent="0.2">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row>
    <row r="754" spans="1:30" ht="12.75" customHeight="1" x14ac:dyDescent="0.2">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row>
    <row r="755" spans="1:30" ht="12.75" customHeight="1" x14ac:dyDescent="0.2">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row>
    <row r="756" spans="1:30" ht="12.75" customHeight="1" x14ac:dyDescent="0.2">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row>
    <row r="757" spans="1:30" ht="12.75" customHeight="1" x14ac:dyDescent="0.2">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row>
    <row r="758" spans="1:30" ht="12.75" customHeight="1" x14ac:dyDescent="0.2">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row>
    <row r="759" spans="1:30" ht="12.75" customHeight="1" x14ac:dyDescent="0.2">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row>
    <row r="760" spans="1:30" ht="12.75" customHeight="1" x14ac:dyDescent="0.2">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row>
    <row r="761" spans="1:30" ht="12.75" customHeight="1" x14ac:dyDescent="0.2">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row>
    <row r="762" spans="1:30" ht="12.75" customHeight="1" x14ac:dyDescent="0.2">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row>
    <row r="763" spans="1:30" ht="12.75" customHeight="1" x14ac:dyDescent="0.2">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row>
    <row r="764" spans="1:30" ht="12.75" customHeight="1" x14ac:dyDescent="0.2">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row>
    <row r="765" spans="1:30" ht="12.75" customHeight="1" x14ac:dyDescent="0.2">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row>
    <row r="766" spans="1:30" ht="12.75" customHeight="1" x14ac:dyDescent="0.2">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row>
    <row r="767" spans="1:30" ht="12.75" customHeight="1" x14ac:dyDescent="0.2">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row>
    <row r="768" spans="1:30" ht="12.75" customHeight="1" x14ac:dyDescent="0.2">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row>
    <row r="769" spans="1:30" ht="12.75" customHeight="1" x14ac:dyDescent="0.2">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row>
    <row r="770" spans="1:30" ht="12.75" customHeight="1" x14ac:dyDescent="0.2">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row>
    <row r="771" spans="1:30" ht="12.75" customHeight="1" x14ac:dyDescent="0.2">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row>
    <row r="772" spans="1:30" ht="12.75" customHeight="1" x14ac:dyDescent="0.2">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row>
    <row r="773" spans="1:30" ht="12.75" customHeight="1" x14ac:dyDescent="0.2">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row>
    <row r="774" spans="1:30" ht="12.75" customHeight="1" x14ac:dyDescent="0.2">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row>
    <row r="775" spans="1:30" ht="12.75" customHeight="1" x14ac:dyDescent="0.2">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row>
    <row r="776" spans="1:30" ht="12.75" customHeight="1" x14ac:dyDescent="0.2">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row>
    <row r="777" spans="1:30" ht="12.75" customHeight="1" x14ac:dyDescent="0.2">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row>
    <row r="778" spans="1:30" ht="12.75" customHeight="1" x14ac:dyDescent="0.2">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row>
    <row r="779" spans="1:30" ht="12.75" customHeight="1" x14ac:dyDescent="0.2">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row>
    <row r="780" spans="1:30" ht="12.75" customHeight="1" x14ac:dyDescent="0.2">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row>
    <row r="781" spans="1:30" ht="12.75" customHeight="1" x14ac:dyDescent="0.2">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row>
    <row r="782" spans="1:30" ht="12.75" customHeight="1" x14ac:dyDescent="0.2">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row>
    <row r="783" spans="1:30" ht="12.75" customHeight="1" x14ac:dyDescent="0.2">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row>
    <row r="784" spans="1:30" ht="12.75" customHeight="1" x14ac:dyDescent="0.2">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row>
    <row r="785" spans="1:30" ht="12.75" customHeight="1" x14ac:dyDescent="0.2">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row>
    <row r="786" spans="1:30" ht="12.75" customHeight="1" x14ac:dyDescent="0.2">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c r="AD786" s="29"/>
    </row>
    <row r="787" spans="1:30" ht="12.75" customHeight="1" x14ac:dyDescent="0.2">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c r="AD787" s="29"/>
    </row>
    <row r="788" spans="1:30" ht="12.75" customHeight="1" x14ac:dyDescent="0.2">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c r="AD788" s="29"/>
    </row>
    <row r="789" spans="1:30" ht="12.75" customHeight="1" x14ac:dyDescent="0.2">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c r="AD789" s="29"/>
    </row>
    <row r="790" spans="1:30" ht="12.75" customHeight="1" x14ac:dyDescent="0.2">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c r="AD790" s="29"/>
    </row>
    <row r="791" spans="1:30" ht="12.75" customHeight="1" x14ac:dyDescent="0.2">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row>
    <row r="792" spans="1:30" ht="12.75" customHeight="1" x14ac:dyDescent="0.2">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row>
    <row r="793" spans="1:30" ht="12.75" customHeight="1" x14ac:dyDescent="0.2">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row>
    <row r="794" spans="1:30" ht="12.75" customHeight="1" x14ac:dyDescent="0.2">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row>
    <row r="795" spans="1:30" ht="12.75" customHeight="1" x14ac:dyDescent="0.2">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row>
    <row r="796" spans="1:30" ht="12.75" customHeight="1" x14ac:dyDescent="0.2">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row>
    <row r="797" spans="1:30" ht="12.75" customHeight="1" x14ac:dyDescent="0.2">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row>
    <row r="798" spans="1:30" ht="12.75" customHeight="1" x14ac:dyDescent="0.2">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c r="AD798" s="29"/>
    </row>
    <row r="799" spans="1:30" ht="12.75" customHeight="1" x14ac:dyDescent="0.2">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c r="AD799" s="29"/>
    </row>
    <row r="800" spans="1:30" ht="12.75" customHeight="1" x14ac:dyDescent="0.2">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row>
    <row r="801" spans="1:30" ht="12.75" customHeight="1" x14ac:dyDescent="0.2">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c r="AD801" s="29"/>
    </row>
    <row r="802" spans="1:30" ht="12.75" customHeight="1" x14ac:dyDescent="0.2">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row>
    <row r="803" spans="1:30" ht="12.75" customHeight="1" x14ac:dyDescent="0.2">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c r="AD803" s="29"/>
    </row>
    <row r="804" spans="1:30" ht="12.75" customHeight="1" x14ac:dyDescent="0.2">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c r="AD804" s="29"/>
    </row>
    <row r="805" spans="1:30" ht="12.75" customHeight="1" x14ac:dyDescent="0.2">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c r="AD805" s="29"/>
    </row>
    <row r="806" spans="1:30" ht="12.75" customHeight="1" x14ac:dyDescent="0.2">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c r="AD806" s="29"/>
    </row>
    <row r="807" spans="1:30" ht="12.75" customHeight="1" x14ac:dyDescent="0.2">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c r="AD807" s="29"/>
    </row>
    <row r="808" spans="1:30" ht="12.75" customHeight="1" x14ac:dyDescent="0.2">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row>
    <row r="809" spans="1:30" ht="12.75" customHeight="1" x14ac:dyDescent="0.2">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row>
    <row r="810" spans="1:30" ht="12.75" customHeight="1" x14ac:dyDescent="0.2">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row>
    <row r="811" spans="1:30" ht="12.75" customHeight="1" x14ac:dyDescent="0.2">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row>
    <row r="812" spans="1:30" ht="12.75" customHeight="1" x14ac:dyDescent="0.2">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row>
    <row r="813" spans="1:30" ht="12.75" customHeight="1" x14ac:dyDescent="0.2">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row>
    <row r="814" spans="1:30" ht="12.75" customHeight="1" x14ac:dyDescent="0.2">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row>
    <row r="815" spans="1:30" ht="12.75" customHeight="1" x14ac:dyDescent="0.2">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row>
    <row r="816" spans="1:30" ht="12.75" customHeight="1" x14ac:dyDescent="0.2">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row>
    <row r="817" spans="1:30" ht="12.75" customHeight="1" x14ac:dyDescent="0.2">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row>
    <row r="818" spans="1:30" ht="12.75" customHeight="1" x14ac:dyDescent="0.2">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row>
    <row r="819" spans="1:30" ht="12.75" customHeight="1" x14ac:dyDescent="0.2">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row>
    <row r="820" spans="1:30" ht="12.75" customHeight="1" x14ac:dyDescent="0.2">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row>
    <row r="821" spans="1:30" ht="12.75" customHeight="1" x14ac:dyDescent="0.2">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row>
    <row r="822" spans="1:30" ht="12.75" customHeight="1" x14ac:dyDescent="0.2">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row>
    <row r="823" spans="1:30" ht="12.75" customHeight="1" x14ac:dyDescent="0.2">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c r="AD823" s="29"/>
    </row>
    <row r="824" spans="1:30" ht="12.75" customHeight="1" x14ac:dyDescent="0.2">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c r="AD824" s="29"/>
    </row>
    <row r="825" spans="1:30" ht="12.75" customHeight="1" x14ac:dyDescent="0.2">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c r="AD825" s="29"/>
    </row>
    <row r="826" spans="1:30" ht="12.75" customHeight="1" x14ac:dyDescent="0.2">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row>
    <row r="827" spans="1:30" ht="12.75" customHeight="1" x14ac:dyDescent="0.2">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row>
    <row r="828" spans="1:30" ht="12.75" customHeight="1" x14ac:dyDescent="0.2">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row>
    <row r="829" spans="1:30" ht="12.75" customHeight="1" x14ac:dyDescent="0.2">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row>
    <row r="830" spans="1:30" ht="12.75" customHeight="1" x14ac:dyDescent="0.2">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row>
    <row r="831" spans="1:30" ht="12.75" customHeight="1" x14ac:dyDescent="0.2">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row>
    <row r="832" spans="1:30" ht="12.75" customHeight="1" x14ac:dyDescent="0.2">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c r="AD832" s="29"/>
    </row>
    <row r="833" spans="1:30" ht="12.75" customHeight="1" x14ac:dyDescent="0.2">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c r="AD833" s="29"/>
    </row>
    <row r="834" spans="1:30" ht="12.75" customHeight="1" x14ac:dyDescent="0.2">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c r="AD834" s="29"/>
    </row>
    <row r="835" spans="1:30" ht="12.75" customHeight="1" x14ac:dyDescent="0.2">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c r="AD835" s="29"/>
    </row>
    <row r="836" spans="1:30" ht="12.75" customHeight="1" x14ac:dyDescent="0.2">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c r="AD836" s="29"/>
    </row>
    <row r="837" spans="1:30" ht="12.75" customHeight="1" x14ac:dyDescent="0.2">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c r="AD837" s="29"/>
    </row>
    <row r="838" spans="1:30" ht="12.75" customHeight="1" x14ac:dyDescent="0.2">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c r="AC838" s="29"/>
      <c r="AD838" s="29"/>
    </row>
    <row r="839" spans="1:30" ht="12.75" customHeight="1" x14ac:dyDescent="0.2">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c r="AC839" s="29"/>
      <c r="AD839" s="29"/>
    </row>
    <row r="840" spans="1:30" ht="12.75" customHeight="1" x14ac:dyDescent="0.2">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c r="AC840" s="29"/>
      <c r="AD840" s="29"/>
    </row>
    <row r="841" spans="1:30" ht="12.75" customHeight="1" x14ac:dyDescent="0.2">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c r="AC841" s="29"/>
      <c r="AD841" s="29"/>
    </row>
    <row r="842" spans="1:30" ht="12.75" customHeight="1" x14ac:dyDescent="0.2">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c r="AC842" s="29"/>
      <c r="AD842" s="29"/>
    </row>
    <row r="843" spans="1:30" ht="12.75" customHeight="1" x14ac:dyDescent="0.2">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c r="AC843" s="29"/>
      <c r="AD843" s="29"/>
    </row>
    <row r="844" spans="1:30" ht="12.75" customHeight="1" x14ac:dyDescent="0.2">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c r="AC844" s="29"/>
      <c r="AD844" s="29"/>
    </row>
    <row r="845" spans="1:30" ht="12.75" customHeight="1" x14ac:dyDescent="0.2">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c r="AC845" s="29"/>
      <c r="AD845" s="29"/>
    </row>
    <row r="846" spans="1:30" ht="12.75" customHeight="1" x14ac:dyDescent="0.2">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c r="AC846" s="29"/>
      <c r="AD846" s="29"/>
    </row>
    <row r="847" spans="1:30" ht="12.75" customHeight="1" x14ac:dyDescent="0.2">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c r="AC847" s="29"/>
      <c r="AD847" s="29"/>
    </row>
    <row r="848" spans="1:30" ht="12.75" customHeight="1" x14ac:dyDescent="0.2">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c r="AC848" s="29"/>
      <c r="AD848" s="29"/>
    </row>
    <row r="849" spans="1:30" ht="12.75" customHeight="1" x14ac:dyDescent="0.2">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c r="AC849" s="29"/>
      <c r="AD849" s="29"/>
    </row>
    <row r="850" spans="1:30" ht="12.75" customHeight="1" x14ac:dyDescent="0.2">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c r="AC850" s="29"/>
      <c r="AD850" s="29"/>
    </row>
    <row r="851" spans="1:30" ht="12.75" customHeight="1" x14ac:dyDescent="0.2">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c r="AD851" s="29"/>
    </row>
    <row r="852" spans="1:30" ht="12.75" customHeight="1" x14ac:dyDescent="0.2">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c r="AC852" s="29"/>
      <c r="AD852" s="29"/>
    </row>
    <row r="853" spans="1:30" ht="12.75" customHeight="1" x14ac:dyDescent="0.2">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c r="AC853" s="29"/>
      <c r="AD853" s="29"/>
    </row>
    <row r="854" spans="1:30" ht="12.75" customHeight="1" x14ac:dyDescent="0.2">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c r="AD854" s="29"/>
    </row>
    <row r="855" spans="1:30" ht="12.75" customHeight="1" x14ac:dyDescent="0.2">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c r="AC855" s="29"/>
      <c r="AD855" s="29"/>
    </row>
    <row r="856" spans="1:30" ht="12.75" customHeight="1" x14ac:dyDescent="0.2">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c r="AC856" s="29"/>
      <c r="AD856" s="29"/>
    </row>
    <row r="857" spans="1:30" ht="12.75" customHeight="1" x14ac:dyDescent="0.2">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c r="AC857" s="29"/>
      <c r="AD857" s="29"/>
    </row>
    <row r="858" spans="1:30" ht="12.75" customHeight="1" x14ac:dyDescent="0.2">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c r="AD858" s="29"/>
    </row>
    <row r="859" spans="1:30" ht="12.75" customHeight="1" x14ac:dyDescent="0.2">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c r="AC859" s="29"/>
      <c r="AD859" s="29"/>
    </row>
    <row r="860" spans="1:30" ht="12.75" customHeight="1" x14ac:dyDescent="0.2">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c r="AC860" s="29"/>
      <c r="AD860" s="29"/>
    </row>
    <row r="861" spans="1:30" ht="12.75" customHeight="1" x14ac:dyDescent="0.2">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c r="AD861" s="29"/>
    </row>
    <row r="862" spans="1:30" ht="12.75" customHeight="1" x14ac:dyDescent="0.2">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c r="AC862" s="29"/>
      <c r="AD862" s="29"/>
    </row>
    <row r="863" spans="1:30" ht="12.75" customHeight="1" x14ac:dyDescent="0.2">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c r="AC863" s="29"/>
      <c r="AD863" s="29"/>
    </row>
    <row r="864" spans="1:30" ht="12.75" customHeight="1" x14ac:dyDescent="0.2">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c r="AC864" s="29"/>
      <c r="AD864" s="29"/>
    </row>
    <row r="865" spans="1:30" ht="12.75" customHeight="1" x14ac:dyDescent="0.2">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c r="AC865" s="29"/>
      <c r="AD865" s="29"/>
    </row>
    <row r="866" spans="1:30" ht="12.75" customHeight="1" x14ac:dyDescent="0.2">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c r="AC866" s="29"/>
      <c r="AD866" s="29"/>
    </row>
    <row r="867" spans="1:30" ht="12.75" customHeight="1" x14ac:dyDescent="0.2">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c r="AC867" s="29"/>
      <c r="AD867" s="29"/>
    </row>
    <row r="868" spans="1:30" ht="12.75" customHeight="1" x14ac:dyDescent="0.2">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c r="AC868" s="29"/>
      <c r="AD868" s="29"/>
    </row>
    <row r="869" spans="1:30" ht="12.75" customHeight="1" x14ac:dyDescent="0.2">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c r="AC869" s="29"/>
      <c r="AD869" s="29"/>
    </row>
    <row r="870" spans="1:30" ht="12.75" customHeight="1" x14ac:dyDescent="0.2">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c r="AC870" s="29"/>
      <c r="AD870" s="29"/>
    </row>
    <row r="871" spans="1:30" ht="12.75" customHeight="1" x14ac:dyDescent="0.2">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c r="AC871" s="29"/>
      <c r="AD871" s="29"/>
    </row>
    <row r="872" spans="1:30" ht="12.75" customHeight="1" x14ac:dyDescent="0.2">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c r="AC872" s="29"/>
      <c r="AD872" s="29"/>
    </row>
    <row r="873" spans="1:30" ht="12.75" customHeight="1" x14ac:dyDescent="0.2">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c r="AC873" s="29"/>
      <c r="AD873" s="29"/>
    </row>
    <row r="874" spans="1:30" ht="12.75" customHeight="1" x14ac:dyDescent="0.2">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c r="AC874" s="29"/>
      <c r="AD874" s="29"/>
    </row>
    <row r="875" spans="1:30" ht="12.75" customHeight="1" x14ac:dyDescent="0.2">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c r="AD875" s="29"/>
    </row>
    <row r="876" spans="1:30" ht="12.75" customHeight="1" x14ac:dyDescent="0.2">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c r="AC876" s="29"/>
      <c r="AD876" s="29"/>
    </row>
    <row r="877" spans="1:30" ht="12.75" customHeight="1" x14ac:dyDescent="0.2">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c r="AC877" s="29"/>
      <c r="AD877" s="29"/>
    </row>
    <row r="878" spans="1:30" ht="12.75" customHeight="1" x14ac:dyDescent="0.2">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c r="AC878" s="29"/>
      <c r="AD878" s="29"/>
    </row>
    <row r="879" spans="1:30" ht="12.75" customHeight="1" x14ac:dyDescent="0.2">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c r="AC879" s="29"/>
      <c r="AD879" s="29"/>
    </row>
    <row r="880" spans="1:30" ht="12.75" customHeight="1" x14ac:dyDescent="0.2">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c r="AC880" s="29"/>
      <c r="AD880" s="29"/>
    </row>
    <row r="881" spans="1:30" ht="12.75" customHeight="1" x14ac:dyDescent="0.2">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c r="AC881" s="29"/>
      <c r="AD881" s="29"/>
    </row>
    <row r="882" spans="1:30" ht="12.75" customHeight="1" x14ac:dyDescent="0.2">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c r="AC882" s="29"/>
      <c r="AD882" s="29"/>
    </row>
    <row r="883" spans="1:30" ht="12.75" customHeight="1" x14ac:dyDescent="0.2">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c r="AC883" s="29"/>
      <c r="AD883" s="29"/>
    </row>
    <row r="884" spans="1:30" ht="12.75" customHeight="1" x14ac:dyDescent="0.2">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c r="AC884" s="29"/>
      <c r="AD884" s="29"/>
    </row>
    <row r="885" spans="1:30" ht="12.75" customHeight="1" x14ac:dyDescent="0.2">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c r="AC885" s="29"/>
      <c r="AD885" s="29"/>
    </row>
    <row r="886" spans="1:30" ht="12.75" customHeight="1" x14ac:dyDescent="0.2">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c r="AC886" s="29"/>
      <c r="AD886" s="29"/>
    </row>
    <row r="887" spans="1:30" ht="12.75" customHeight="1" x14ac:dyDescent="0.2">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c r="AC887" s="29"/>
      <c r="AD887" s="29"/>
    </row>
    <row r="888" spans="1:30" ht="12.75" customHeight="1" x14ac:dyDescent="0.2">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c r="AC888" s="29"/>
      <c r="AD888" s="29"/>
    </row>
    <row r="889" spans="1:30" ht="12.75" customHeight="1" x14ac:dyDescent="0.2">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c r="AA889" s="29"/>
      <c r="AB889" s="29"/>
      <c r="AC889" s="29"/>
      <c r="AD889" s="29"/>
    </row>
    <row r="890" spans="1:30" ht="12.75" customHeight="1" x14ac:dyDescent="0.2">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c r="AA890" s="29"/>
      <c r="AB890" s="29"/>
      <c r="AC890" s="29"/>
      <c r="AD890" s="29"/>
    </row>
    <row r="891" spans="1:30" ht="12.75" customHeight="1" x14ac:dyDescent="0.2">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c r="AA891" s="29"/>
      <c r="AB891" s="29"/>
      <c r="AC891" s="29"/>
      <c r="AD891" s="29"/>
    </row>
    <row r="892" spans="1:30" ht="12.75" customHeight="1" x14ac:dyDescent="0.2">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c r="AA892" s="29"/>
      <c r="AB892" s="29"/>
      <c r="AC892" s="29"/>
      <c r="AD892" s="29"/>
    </row>
    <row r="893" spans="1:30" ht="12.75" customHeight="1" x14ac:dyDescent="0.2">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c r="AA893" s="29"/>
      <c r="AB893" s="29"/>
      <c r="AC893" s="29"/>
      <c r="AD893" s="29"/>
    </row>
    <row r="894" spans="1:30" ht="12.75" customHeight="1" x14ac:dyDescent="0.2">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c r="AC894" s="29"/>
      <c r="AD894" s="29"/>
    </row>
    <row r="895" spans="1:30" ht="12.75" customHeight="1" x14ac:dyDescent="0.2">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c r="AC895" s="29"/>
      <c r="AD895" s="29"/>
    </row>
    <row r="896" spans="1:30" ht="12.75" customHeight="1" x14ac:dyDescent="0.2">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c r="AC896" s="29"/>
      <c r="AD896" s="29"/>
    </row>
    <row r="897" spans="1:30" ht="12.75" customHeight="1" x14ac:dyDescent="0.2">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c r="AC897" s="29"/>
      <c r="AD897" s="29"/>
    </row>
    <row r="898" spans="1:30" ht="12.75" customHeight="1" x14ac:dyDescent="0.2">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c r="AC898" s="29"/>
      <c r="AD898" s="29"/>
    </row>
    <row r="899" spans="1:30" ht="12.75" customHeight="1" x14ac:dyDescent="0.2">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c r="AC899" s="29"/>
      <c r="AD899" s="29"/>
    </row>
    <row r="900" spans="1:30" ht="12.75" customHeight="1" x14ac:dyDescent="0.2">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c r="AC900" s="29"/>
      <c r="AD900" s="29"/>
    </row>
    <row r="901" spans="1:30" ht="12.75" customHeight="1" x14ac:dyDescent="0.2">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c r="AC901" s="29"/>
      <c r="AD901" s="29"/>
    </row>
    <row r="902" spans="1:30" ht="12.75" customHeight="1" x14ac:dyDescent="0.2">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c r="AC902" s="29"/>
      <c r="AD902" s="29"/>
    </row>
    <row r="903" spans="1:30" ht="12.75" customHeight="1" x14ac:dyDescent="0.2">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c r="AC903" s="29"/>
      <c r="AD903" s="29"/>
    </row>
    <row r="904" spans="1:30" ht="12.75" customHeight="1" x14ac:dyDescent="0.2">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c r="AC904" s="29"/>
      <c r="AD904" s="29"/>
    </row>
    <row r="905" spans="1:30" ht="12.75" customHeight="1" x14ac:dyDescent="0.2">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c r="AC905" s="29"/>
      <c r="AD905" s="29"/>
    </row>
    <row r="906" spans="1:30" ht="12.75" customHeight="1" x14ac:dyDescent="0.2">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c r="AC906" s="29"/>
      <c r="AD906" s="29"/>
    </row>
    <row r="907" spans="1:30" ht="12.75" customHeight="1" x14ac:dyDescent="0.2">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c r="AC907" s="29"/>
      <c r="AD907" s="29"/>
    </row>
    <row r="908" spans="1:30" ht="12.75" customHeight="1" x14ac:dyDescent="0.2">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c r="AC908" s="29"/>
      <c r="AD908" s="29"/>
    </row>
    <row r="909" spans="1:30" ht="12.75" customHeight="1" x14ac:dyDescent="0.2">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c r="AA909" s="29"/>
      <c r="AB909" s="29"/>
      <c r="AC909" s="29"/>
      <c r="AD909" s="29"/>
    </row>
    <row r="910" spans="1:30" ht="12.75" customHeight="1" x14ac:dyDescent="0.2">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c r="AA910" s="29"/>
      <c r="AB910" s="29"/>
      <c r="AC910" s="29"/>
      <c r="AD910" s="29"/>
    </row>
    <row r="911" spans="1:30" ht="12.75" customHeight="1" x14ac:dyDescent="0.2">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c r="AA911" s="29"/>
      <c r="AB911" s="29"/>
      <c r="AC911" s="29"/>
      <c r="AD911" s="29"/>
    </row>
    <row r="912" spans="1:30" ht="12.75" customHeight="1" x14ac:dyDescent="0.2">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c r="AA912" s="29"/>
      <c r="AB912" s="29"/>
      <c r="AC912" s="29"/>
      <c r="AD912" s="29"/>
    </row>
    <row r="913" spans="1:30" ht="12.75" customHeight="1" x14ac:dyDescent="0.2">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c r="AA913" s="29"/>
      <c r="AB913" s="29"/>
      <c r="AC913" s="29"/>
      <c r="AD913" s="29"/>
    </row>
    <row r="914" spans="1:30" ht="12.75" customHeight="1" x14ac:dyDescent="0.2">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row>
    <row r="915" spans="1:30" ht="12.75" customHeight="1" x14ac:dyDescent="0.2">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row>
    <row r="916" spans="1:30" ht="12.75" customHeight="1" x14ac:dyDescent="0.2">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row>
    <row r="917" spans="1:30" ht="12.75" customHeight="1" x14ac:dyDescent="0.2">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row>
    <row r="918" spans="1:30" ht="12.75" customHeight="1" x14ac:dyDescent="0.2">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row>
    <row r="919" spans="1:30" ht="12.75" customHeight="1" x14ac:dyDescent="0.2">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row>
    <row r="920" spans="1:30" ht="12.75" customHeight="1" x14ac:dyDescent="0.2">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row>
    <row r="921" spans="1:30" ht="12.75" customHeight="1" x14ac:dyDescent="0.2">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c r="AA921" s="29"/>
      <c r="AB921" s="29"/>
      <c r="AC921" s="29"/>
      <c r="AD921" s="29"/>
    </row>
    <row r="922" spans="1:30" ht="12.75" customHeight="1" x14ac:dyDescent="0.2">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c r="AA922" s="29"/>
      <c r="AB922" s="29"/>
      <c r="AC922" s="29"/>
      <c r="AD922" s="29"/>
    </row>
    <row r="923" spans="1:30" ht="12.75" customHeight="1" x14ac:dyDescent="0.2">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c r="AA923" s="29"/>
      <c r="AB923" s="29"/>
      <c r="AC923" s="29"/>
      <c r="AD923" s="29"/>
    </row>
    <row r="924" spans="1:30" ht="12.75" customHeight="1" x14ac:dyDescent="0.2">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c r="AA924" s="29"/>
      <c r="AB924" s="29"/>
      <c r="AC924" s="29"/>
      <c r="AD924" s="29"/>
    </row>
    <row r="925" spans="1:30" ht="12.75" customHeight="1" x14ac:dyDescent="0.2">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c r="AA925" s="29"/>
      <c r="AB925" s="29"/>
      <c r="AC925" s="29"/>
      <c r="AD925" s="29"/>
    </row>
    <row r="926" spans="1:30" ht="12.75" customHeight="1" x14ac:dyDescent="0.2">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c r="AA926" s="29"/>
      <c r="AB926" s="29"/>
      <c r="AC926" s="29"/>
      <c r="AD926" s="29"/>
    </row>
    <row r="927" spans="1:30" ht="12.75" customHeight="1" x14ac:dyDescent="0.2">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c r="AA927" s="29"/>
      <c r="AB927" s="29"/>
      <c r="AC927" s="29"/>
      <c r="AD927" s="29"/>
    </row>
    <row r="928" spans="1:30" ht="12.75" customHeight="1" x14ac:dyDescent="0.2">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c r="AA928" s="29"/>
      <c r="AB928" s="29"/>
      <c r="AC928" s="29"/>
      <c r="AD928" s="29"/>
    </row>
    <row r="929" spans="1:30" ht="12.75" customHeight="1" x14ac:dyDescent="0.2">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c r="AA929" s="29"/>
      <c r="AB929" s="29"/>
      <c r="AC929" s="29"/>
      <c r="AD929" s="29"/>
    </row>
    <row r="930" spans="1:30" ht="12.75" customHeight="1" x14ac:dyDescent="0.2">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c r="AA930" s="29"/>
      <c r="AB930" s="29"/>
      <c r="AC930" s="29"/>
      <c r="AD930" s="29"/>
    </row>
    <row r="931" spans="1:30" ht="12.75" customHeight="1" x14ac:dyDescent="0.2">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c r="AA931" s="29"/>
      <c r="AB931" s="29"/>
      <c r="AC931" s="29"/>
      <c r="AD931" s="29"/>
    </row>
    <row r="932" spans="1:30" ht="12.75" customHeight="1" x14ac:dyDescent="0.2">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c r="AA932" s="29"/>
      <c r="AB932" s="29"/>
      <c r="AC932" s="29"/>
      <c r="AD932" s="29"/>
    </row>
    <row r="933" spans="1:30" ht="12.75" customHeight="1" x14ac:dyDescent="0.2">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c r="AA933" s="29"/>
      <c r="AB933" s="29"/>
      <c r="AC933" s="29"/>
      <c r="AD933" s="29"/>
    </row>
    <row r="934" spans="1:30" ht="12.75" customHeight="1" x14ac:dyDescent="0.2">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c r="AA934" s="29"/>
      <c r="AB934" s="29"/>
      <c r="AC934" s="29"/>
      <c r="AD934" s="29"/>
    </row>
    <row r="935" spans="1:30" ht="12.75" customHeight="1" x14ac:dyDescent="0.2">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c r="AA935" s="29"/>
      <c r="AB935" s="29"/>
      <c r="AC935" s="29"/>
      <c r="AD935" s="29"/>
    </row>
    <row r="936" spans="1:30" ht="12.75" customHeight="1" x14ac:dyDescent="0.2">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c r="AA936" s="29"/>
      <c r="AB936" s="29"/>
      <c r="AC936" s="29"/>
      <c r="AD936" s="29"/>
    </row>
    <row r="937" spans="1:30" ht="12.75" customHeight="1" x14ac:dyDescent="0.2">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c r="AA937" s="29"/>
      <c r="AB937" s="29"/>
      <c r="AC937" s="29"/>
      <c r="AD937" s="29"/>
    </row>
    <row r="938" spans="1:30" ht="12.75" customHeight="1" x14ac:dyDescent="0.2">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c r="AA938" s="29"/>
      <c r="AB938" s="29"/>
      <c r="AC938" s="29"/>
      <c r="AD938" s="29"/>
    </row>
    <row r="939" spans="1:30" ht="12.75" customHeight="1" x14ac:dyDescent="0.2">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c r="AA939" s="29"/>
      <c r="AB939" s="29"/>
      <c r="AC939" s="29"/>
      <c r="AD939" s="29"/>
    </row>
    <row r="940" spans="1:30" ht="12.75" customHeight="1" x14ac:dyDescent="0.2">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c r="AA940" s="29"/>
      <c r="AB940" s="29"/>
      <c r="AC940" s="29"/>
      <c r="AD940" s="29"/>
    </row>
    <row r="941" spans="1:30" ht="12.75" customHeight="1" x14ac:dyDescent="0.2">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c r="AA941" s="29"/>
      <c r="AB941" s="29"/>
      <c r="AC941" s="29"/>
      <c r="AD941" s="29"/>
    </row>
    <row r="942" spans="1:30" ht="12.75" customHeight="1" x14ac:dyDescent="0.2">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c r="AA942" s="29"/>
      <c r="AB942" s="29"/>
      <c r="AC942" s="29"/>
      <c r="AD942" s="29"/>
    </row>
    <row r="943" spans="1:30" ht="12.75" customHeight="1" x14ac:dyDescent="0.2">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c r="AA943" s="29"/>
      <c r="AB943" s="29"/>
      <c r="AC943" s="29"/>
      <c r="AD943" s="29"/>
    </row>
    <row r="944" spans="1:30" ht="12.75" customHeight="1" x14ac:dyDescent="0.2">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c r="AA944" s="29"/>
      <c r="AB944" s="29"/>
      <c r="AC944" s="29"/>
      <c r="AD944" s="29"/>
    </row>
    <row r="945" spans="1:30" ht="12.75" customHeight="1" x14ac:dyDescent="0.2">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c r="AA945" s="29"/>
      <c r="AB945" s="29"/>
      <c r="AC945" s="29"/>
      <c r="AD945" s="29"/>
    </row>
    <row r="946" spans="1:30" ht="12.75" customHeight="1" x14ac:dyDescent="0.2">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c r="AA946" s="29"/>
      <c r="AB946" s="29"/>
      <c r="AC946" s="29"/>
      <c r="AD946" s="29"/>
    </row>
    <row r="947" spans="1:30" ht="12.75" customHeight="1" x14ac:dyDescent="0.2">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c r="AA947" s="29"/>
      <c r="AB947" s="29"/>
      <c r="AC947" s="29"/>
      <c r="AD947" s="29"/>
    </row>
    <row r="948" spans="1:30" ht="12.75" customHeight="1" x14ac:dyDescent="0.2">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c r="AA948" s="29"/>
      <c r="AB948" s="29"/>
      <c r="AC948" s="29"/>
      <c r="AD948" s="29"/>
    </row>
    <row r="949" spans="1:30" ht="12.75" customHeight="1" x14ac:dyDescent="0.2">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c r="AA949" s="29"/>
      <c r="AB949" s="29"/>
      <c r="AC949" s="29"/>
      <c r="AD949" s="29"/>
    </row>
    <row r="950" spans="1:30" ht="12.75" customHeight="1" x14ac:dyDescent="0.2">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c r="AA950" s="29"/>
      <c r="AB950" s="29"/>
      <c r="AC950" s="29"/>
      <c r="AD950" s="29"/>
    </row>
    <row r="951" spans="1:30" ht="12.75" customHeight="1" x14ac:dyDescent="0.2">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c r="AA951" s="29"/>
      <c r="AB951" s="29"/>
      <c r="AC951" s="29"/>
      <c r="AD951" s="29"/>
    </row>
    <row r="952" spans="1:30" ht="12.75" customHeight="1" x14ac:dyDescent="0.2">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c r="AA952" s="29"/>
      <c r="AB952" s="29"/>
      <c r="AC952" s="29"/>
      <c r="AD952" s="29"/>
    </row>
    <row r="953" spans="1:30" ht="12.75" customHeight="1" x14ac:dyDescent="0.2">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c r="AA953" s="29"/>
      <c r="AB953" s="29"/>
      <c r="AC953" s="29"/>
      <c r="AD953" s="29"/>
    </row>
    <row r="954" spans="1:30" ht="12.75" customHeight="1" x14ac:dyDescent="0.2">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c r="AA954" s="29"/>
      <c r="AB954" s="29"/>
      <c r="AC954" s="29"/>
      <c r="AD954" s="29"/>
    </row>
    <row r="955" spans="1:30" ht="12.75" customHeight="1" x14ac:dyDescent="0.2">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c r="AA955" s="29"/>
      <c r="AB955" s="29"/>
      <c r="AC955" s="29"/>
      <c r="AD955" s="29"/>
    </row>
    <row r="956" spans="1:30" ht="12.75" customHeight="1" x14ac:dyDescent="0.2">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c r="AA956" s="29"/>
      <c r="AB956" s="29"/>
      <c r="AC956" s="29"/>
      <c r="AD956" s="29"/>
    </row>
    <row r="957" spans="1:30" ht="12.75" customHeight="1" x14ac:dyDescent="0.2">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c r="AA957" s="29"/>
      <c r="AB957" s="29"/>
      <c r="AC957" s="29"/>
      <c r="AD957" s="29"/>
    </row>
    <row r="958" spans="1:30" ht="12.75" customHeight="1" x14ac:dyDescent="0.2">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c r="AA958" s="29"/>
      <c r="AB958" s="29"/>
      <c r="AC958" s="29"/>
      <c r="AD958" s="29"/>
    </row>
    <row r="959" spans="1:30" ht="12.75" customHeight="1" x14ac:dyDescent="0.2">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c r="AA959" s="29"/>
      <c r="AB959" s="29"/>
      <c r="AC959" s="29"/>
      <c r="AD959" s="29"/>
    </row>
    <row r="960" spans="1:30" ht="12.75" customHeight="1" x14ac:dyDescent="0.2">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c r="AA960" s="29"/>
      <c r="AB960" s="29"/>
      <c r="AC960" s="29"/>
      <c r="AD960" s="29"/>
    </row>
    <row r="961" spans="1:30" ht="12.75" customHeight="1" x14ac:dyDescent="0.2">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c r="AA961" s="29"/>
      <c r="AB961" s="29"/>
      <c r="AC961" s="29"/>
      <c r="AD961" s="29"/>
    </row>
    <row r="962" spans="1:30" ht="12.75" customHeight="1" x14ac:dyDescent="0.2">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c r="AA962" s="29"/>
      <c r="AB962" s="29"/>
      <c r="AC962" s="29"/>
      <c r="AD962" s="29"/>
    </row>
    <row r="963" spans="1:30" ht="12.75" customHeight="1" x14ac:dyDescent="0.2">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c r="AA963" s="29"/>
      <c r="AB963" s="29"/>
      <c r="AC963" s="29"/>
      <c r="AD963" s="29"/>
    </row>
    <row r="964" spans="1:30" ht="12.75" customHeight="1" x14ac:dyDescent="0.2">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c r="AA964" s="29"/>
      <c r="AB964" s="29"/>
      <c r="AC964" s="29"/>
      <c r="AD964" s="29"/>
    </row>
    <row r="965" spans="1:30" ht="12.75" customHeight="1" x14ac:dyDescent="0.2">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c r="AA965" s="29"/>
      <c r="AB965" s="29"/>
      <c r="AC965" s="29"/>
      <c r="AD965" s="29"/>
    </row>
    <row r="966" spans="1:30" ht="12.75" customHeight="1" x14ac:dyDescent="0.2">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c r="AA966" s="29"/>
      <c r="AB966" s="29"/>
      <c r="AC966" s="29"/>
      <c r="AD966" s="29"/>
    </row>
    <row r="967" spans="1:30" ht="12.75" customHeight="1" x14ac:dyDescent="0.2">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c r="AA967" s="29"/>
      <c r="AB967" s="29"/>
      <c r="AC967" s="29"/>
      <c r="AD967" s="29"/>
    </row>
    <row r="968" spans="1:30" ht="12.75" customHeight="1" x14ac:dyDescent="0.2">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c r="AA968" s="29"/>
      <c r="AB968" s="29"/>
      <c r="AC968" s="29"/>
      <c r="AD968" s="29"/>
    </row>
    <row r="969" spans="1:30" ht="12.75" customHeight="1" x14ac:dyDescent="0.2">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c r="AA969" s="29"/>
      <c r="AB969" s="29"/>
      <c r="AC969" s="29"/>
      <c r="AD969" s="29"/>
    </row>
    <row r="970" spans="1:30" ht="12.75" customHeight="1" x14ac:dyDescent="0.2">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c r="AA970" s="29"/>
      <c r="AB970" s="29"/>
      <c r="AC970" s="29"/>
      <c r="AD970" s="29"/>
    </row>
    <row r="971" spans="1:30" ht="12.75" customHeight="1" x14ac:dyDescent="0.2">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c r="AA971" s="29"/>
      <c r="AB971" s="29"/>
      <c r="AC971" s="29"/>
      <c r="AD971" s="29"/>
    </row>
    <row r="972" spans="1:30" ht="12.75" customHeight="1" x14ac:dyDescent="0.2">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c r="AA972" s="29"/>
      <c r="AB972" s="29"/>
      <c r="AC972" s="29"/>
      <c r="AD972" s="29"/>
    </row>
    <row r="973" spans="1:30" ht="12.75" customHeight="1" x14ac:dyDescent="0.2">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c r="AA973" s="29"/>
      <c r="AB973" s="29"/>
      <c r="AC973" s="29"/>
      <c r="AD973" s="29"/>
    </row>
    <row r="974" spans="1:30" ht="12.75" customHeight="1" x14ac:dyDescent="0.2">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c r="AA974" s="29"/>
      <c r="AB974" s="29"/>
      <c r="AC974" s="29"/>
      <c r="AD974" s="29"/>
    </row>
    <row r="975" spans="1:30" ht="12.75" customHeight="1" x14ac:dyDescent="0.2">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c r="AA975" s="29"/>
      <c r="AB975" s="29"/>
      <c r="AC975" s="29"/>
      <c r="AD975" s="29"/>
    </row>
    <row r="976" spans="1:30" ht="12.75" customHeight="1" x14ac:dyDescent="0.2">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c r="AA976" s="29"/>
      <c r="AB976" s="29"/>
      <c r="AC976" s="29"/>
      <c r="AD976" s="29"/>
    </row>
    <row r="977" spans="1:30" ht="12.75" customHeight="1" x14ac:dyDescent="0.2">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c r="AA977" s="29"/>
      <c r="AB977" s="29"/>
      <c r="AC977" s="29"/>
      <c r="AD977" s="29"/>
    </row>
    <row r="978" spans="1:30" ht="12.75" customHeight="1" x14ac:dyDescent="0.2">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c r="AA978" s="29"/>
      <c r="AB978" s="29"/>
      <c r="AC978" s="29"/>
      <c r="AD978" s="29"/>
    </row>
    <row r="979" spans="1:30" ht="12.75" customHeight="1" x14ac:dyDescent="0.2">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c r="AA979" s="29"/>
      <c r="AB979" s="29"/>
      <c r="AC979" s="29"/>
      <c r="AD979" s="29"/>
    </row>
    <row r="980" spans="1:30" ht="12.75" customHeight="1" x14ac:dyDescent="0.2">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c r="AA980" s="29"/>
      <c r="AB980" s="29"/>
      <c r="AC980" s="29"/>
      <c r="AD980" s="29"/>
    </row>
    <row r="981" spans="1:30" ht="12.75" customHeight="1" x14ac:dyDescent="0.2">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c r="AA981" s="29"/>
      <c r="AB981" s="29"/>
      <c r="AC981" s="29"/>
      <c r="AD981" s="29"/>
    </row>
    <row r="982" spans="1:30" ht="12.75" customHeight="1" x14ac:dyDescent="0.2">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c r="AA982" s="29"/>
      <c r="AB982" s="29"/>
      <c r="AC982" s="29"/>
      <c r="AD982" s="29"/>
    </row>
    <row r="983" spans="1:30" ht="12.75" customHeight="1" x14ac:dyDescent="0.2">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c r="AA983" s="29"/>
      <c r="AB983" s="29"/>
      <c r="AC983" s="29"/>
      <c r="AD983" s="29"/>
    </row>
    <row r="984" spans="1:30" ht="12.75" customHeight="1" x14ac:dyDescent="0.2">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c r="AA984" s="29"/>
      <c r="AB984" s="29"/>
      <c r="AC984" s="29"/>
      <c r="AD984" s="29"/>
    </row>
    <row r="985" spans="1:30" ht="12.75" customHeight="1" x14ac:dyDescent="0.2">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c r="AA985" s="29"/>
      <c r="AB985" s="29"/>
      <c r="AC985" s="29"/>
      <c r="AD985" s="29"/>
    </row>
    <row r="986" spans="1:30" ht="12.75" customHeight="1" x14ac:dyDescent="0.2">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c r="AA986" s="29"/>
      <c r="AB986" s="29"/>
      <c r="AC986" s="29"/>
      <c r="AD986" s="29"/>
    </row>
    <row r="987" spans="1:30" ht="12.75" customHeight="1" x14ac:dyDescent="0.2">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c r="AA987" s="29"/>
      <c r="AB987" s="29"/>
      <c r="AC987" s="29"/>
      <c r="AD987" s="29"/>
    </row>
    <row r="988" spans="1:30" ht="12.75" customHeight="1" x14ac:dyDescent="0.2">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c r="AA988" s="29"/>
      <c r="AB988" s="29"/>
      <c r="AC988" s="29"/>
      <c r="AD988" s="29"/>
    </row>
    <row r="989" spans="1:30" ht="12.75" customHeight="1" x14ac:dyDescent="0.2">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c r="AA989" s="29"/>
      <c r="AB989" s="29"/>
      <c r="AC989" s="29"/>
      <c r="AD989" s="29"/>
    </row>
    <row r="990" spans="1:30" ht="12.75" customHeight="1" x14ac:dyDescent="0.2">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c r="AA990" s="29"/>
      <c r="AB990" s="29"/>
      <c r="AC990" s="29"/>
      <c r="AD990" s="29"/>
    </row>
    <row r="991" spans="1:30" ht="12.75" customHeight="1" x14ac:dyDescent="0.2">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c r="AA991" s="29"/>
      <c r="AB991" s="29"/>
      <c r="AC991" s="29"/>
      <c r="AD991" s="29"/>
    </row>
    <row r="992" spans="1:30" ht="12.75" customHeight="1" x14ac:dyDescent="0.2">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c r="AA992" s="29"/>
      <c r="AB992" s="29"/>
      <c r="AC992" s="29"/>
      <c r="AD992" s="29"/>
    </row>
    <row r="993" spans="1:30" ht="12.75" customHeight="1" x14ac:dyDescent="0.2">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c r="AA993" s="29"/>
      <c r="AB993" s="29"/>
      <c r="AC993" s="29"/>
      <c r="AD993" s="29"/>
    </row>
    <row r="994" spans="1:30" ht="12.75" customHeight="1" x14ac:dyDescent="0.2">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c r="AA994" s="29"/>
      <c r="AB994" s="29"/>
      <c r="AC994" s="29"/>
      <c r="AD994" s="29"/>
    </row>
    <row r="995" spans="1:30" ht="12.75" customHeight="1" x14ac:dyDescent="0.2">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c r="AA995" s="29"/>
      <c r="AB995" s="29"/>
      <c r="AC995" s="29"/>
      <c r="AD995" s="29"/>
    </row>
    <row r="996" spans="1:30" ht="12.75" customHeight="1" x14ac:dyDescent="0.2">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c r="AA996" s="29"/>
      <c r="AB996" s="29"/>
      <c r="AC996" s="29"/>
      <c r="AD996" s="29"/>
    </row>
    <row r="997" spans="1:30" ht="12.75" customHeight="1" x14ac:dyDescent="0.2">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c r="AA997" s="29"/>
      <c r="AB997" s="29"/>
      <c r="AC997" s="29"/>
      <c r="AD997" s="29"/>
    </row>
    <row r="998" spans="1:30" ht="12.75" customHeight="1" x14ac:dyDescent="0.2">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c r="AA998" s="29"/>
      <c r="AB998" s="29"/>
      <c r="AC998" s="29"/>
      <c r="AD998" s="29"/>
    </row>
    <row r="999" spans="1:30" ht="12.75" customHeight="1" x14ac:dyDescent="0.2">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c r="AA999" s="29"/>
      <c r="AB999" s="29"/>
      <c r="AC999" s="29"/>
      <c r="AD999" s="29"/>
    </row>
    <row r="1000" spans="1:30" ht="12.75" customHeight="1" x14ac:dyDescent="0.2">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c r="AB1000" s="29"/>
      <c r="AC1000" s="29"/>
      <c r="AD1000" s="29"/>
    </row>
    <row r="1001" spans="1:30" ht="12.75" customHeight="1" x14ac:dyDescent="0.2">
      <c r="A1001" s="29"/>
      <c r="B1001" s="29"/>
      <c r="C1001" s="29"/>
      <c r="D1001" s="29"/>
      <c r="E1001" s="29"/>
      <c r="F1001" s="29"/>
      <c r="G1001" s="29"/>
      <c r="H1001" s="29"/>
      <c r="I1001" s="29"/>
      <c r="J1001" s="29"/>
      <c r="K1001" s="29"/>
      <c r="L1001" s="29"/>
      <c r="M1001" s="29"/>
      <c r="N1001" s="29"/>
      <c r="O1001" s="29"/>
      <c r="P1001" s="29"/>
      <c r="Q1001" s="29"/>
      <c r="R1001" s="29"/>
      <c r="S1001" s="29"/>
      <c r="T1001" s="29"/>
      <c r="U1001" s="29"/>
      <c r="V1001" s="29"/>
      <c r="W1001" s="29"/>
      <c r="X1001" s="29"/>
      <c r="Y1001" s="29"/>
      <c r="Z1001" s="29"/>
      <c r="AA1001" s="29"/>
      <c r="AB1001" s="29"/>
      <c r="AC1001" s="29"/>
      <c r="AD1001" s="29"/>
    </row>
    <row r="1002" spans="1:30" ht="12.75" customHeight="1" x14ac:dyDescent="0.2">
      <c r="A1002" s="29"/>
      <c r="B1002" s="29"/>
      <c r="C1002" s="29"/>
      <c r="D1002" s="29"/>
      <c r="E1002" s="29"/>
      <c r="F1002" s="29"/>
      <c r="G1002" s="29"/>
      <c r="H1002" s="29"/>
      <c r="I1002" s="29"/>
      <c r="J1002" s="29"/>
      <c r="K1002" s="29"/>
      <c r="L1002" s="29"/>
      <c r="M1002" s="29"/>
      <c r="N1002" s="29"/>
      <c r="O1002" s="29"/>
      <c r="P1002" s="29"/>
      <c r="Q1002" s="29"/>
      <c r="R1002" s="29"/>
      <c r="S1002" s="29"/>
      <c r="T1002" s="29"/>
      <c r="U1002" s="29"/>
      <c r="V1002" s="29"/>
      <c r="W1002" s="29"/>
      <c r="X1002" s="29"/>
      <c r="Y1002" s="29"/>
      <c r="Z1002" s="29"/>
      <c r="AA1002" s="29"/>
      <c r="AB1002" s="29"/>
      <c r="AC1002" s="29"/>
      <c r="AD1002" s="29"/>
    </row>
    <row r="1003" spans="1:30" ht="12.75" customHeight="1" x14ac:dyDescent="0.2">
      <c r="A1003" s="29"/>
      <c r="B1003" s="29"/>
      <c r="C1003" s="29"/>
      <c r="D1003" s="29"/>
      <c r="E1003" s="29"/>
      <c r="F1003" s="29"/>
      <c r="G1003" s="29"/>
      <c r="H1003" s="29"/>
      <c r="I1003" s="29"/>
      <c r="J1003" s="29"/>
      <c r="K1003" s="29"/>
      <c r="L1003" s="29"/>
      <c r="M1003" s="29"/>
      <c r="N1003" s="29"/>
      <c r="O1003" s="29"/>
      <c r="P1003" s="29"/>
      <c r="Q1003" s="29"/>
      <c r="R1003" s="29"/>
      <c r="S1003" s="29"/>
      <c r="T1003" s="29"/>
      <c r="U1003" s="29"/>
      <c r="V1003" s="29"/>
      <c r="W1003" s="29"/>
      <c r="X1003" s="29"/>
      <c r="Y1003" s="29"/>
      <c r="Z1003" s="29"/>
      <c r="AA1003" s="29"/>
      <c r="AB1003" s="29"/>
      <c r="AC1003" s="29"/>
      <c r="AD1003" s="29"/>
    </row>
    <row r="1004" spans="1:30" ht="12.75" customHeight="1" x14ac:dyDescent="0.2">
      <c r="A1004" s="29"/>
      <c r="B1004" s="29"/>
      <c r="C1004" s="29"/>
      <c r="D1004" s="29"/>
      <c r="E1004" s="29"/>
      <c r="F1004" s="29"/>
      <c r="G1004" s="29"/>
      <c r="H1004" s="29"/>
      <c r="I1004" s="29"/>
      <c r="J1004" s="29"/>
      <c r="K1004" s="29"/>
      <c r="L1004" s="29"/>
      <c r="M1004" s="29"/>
      <c r="N1004" s="29"/>
      <c r="O1004" s="29"/>
      <c r="P1004" s="29"/>
      <c r="Q1004" s="29"/>
      <c r="R1004" s="29"/>
      <c r="S1004" s="29"/>
      <c r="T1004" s="29"/>
      <c r="U1004" s="29"/>
      <c r="V1004" s="29"/>
      <c r="W1004" s="29"/>
      <c r="X1004" s="29"/>
      <c r="Y1004" s="29"/>
      <c r="Z1004" s="29"/>
      <c r="AA1004" s="29"/>
      <c r="AB1004" s="29"/>
      <c r="AC1004" s="29"/>
      <c r="AD1004" s="29"/>
    </row>
    <row r="1005" spans="1:30" ht="12.75" customHeight="1" x14ac:dyDescent="0.2">
      <c r="A1005" s="29"/>
      <c r="B1005" s="29"/>
      <c r="C1005" s="29"/>
      <c r="D1005" s="29"/>
      <c r="E1005" s="29"/>
      <c r="F1005" s="29"/>
      <c r="G1005" s="29"/>
      <c r="H1005" s="29"/>
      <c r="I1005" s="29"/>
      <c r="J1005" s="29"/>
      <c r="K1005" s="29"/>
      <c r="L1005" s="29"/>
      <c r="M1005" s="29"/>
      <c r="N1005" s="29"/>
      <c r="O1005" s="29"/>
      <c r="P1005" s="29"/>
      <c r="Q1005" s="29"/>
      <c r="R1005" s="29"/>
      <c r="S1005" s="29"/>
      <c r="T1005" s="29"/>
      <c r="U1005" s="29"/>
      <c r="V1005" s="29"/>
      <c r="W1005" s="29"/>
      <c r="X1005" s="29"/>
      <c r="Y1005" s="29"/>
      <c r="Z1005" s="29"/>
      <c r="AA1005" s="29"/>
      <c r="AB1005" s="29"/>
      <c r="AC1005" s="29"/>
      <c r="AD1005" s="29"/>
    </row>
    <row r="1006" spans="1:30" ht="12.75" customHeight="1" x14ac:dyDescent="0.2">
      <c r="A1006" s="29"/>
      <c r="B1006" s="29"/>
      <c r="C1006" s="29"/>
      <c r="D1006" s="29"/>
      <c r="E1006" s="29"/>
      <c r="F1006" s="29"/>
      <c r="G1006" s="29"/>
      <c r="H1006" s="29"/>
      <c r="I1006" s="29"/>
      <c r="J1006" s="29"/>
      <c r="K1006" s="29"/>
      <c r="L1006" s="29"/>
      <c r="M1006" s="29"/>
      <c r="N1006" s="29"/>
      <c r="O1006" s="29"/>
      <c r="P1006" s="29"/>
      <c r="Q1006" s="29"/>
      <c r="R1006" s="29"/>
      <c r="S1006" s="29"/>
      <c r="T1006" s="29"/>
      <c r="U1006" s="29"/>
      <c r="V1006" s="29"/>
      <c r="W1006" s="29"/>
      <c r="X1006" s="29"/>
      <c r="Y1006" s="29"/>
      <c r="Z1006" s="29"/>
      <c r="AA1006" s="29"/>
      <c r="AB1006" s="29"/>
      <c r="AC1006" s="29"/>
      <c r="AD1006" s="29"/>
    </row>
    <row r="1007" spans="1:30" ht="12.75" customHeight="1" x14ac:dyDescent="0.2">
      <c r="A1007" s="29"/>
      <c r="B1007" s="29"/>
      <c r="C1007" s="29"/>
      <c r="D1007" s="29"/>
      <c r="E1007" s="29"/>
      <c r="F1007" s="29"/>
      <c r="G1007" s="29"/>
      <c r="H1007" s="29"/>
      <c r="I1007" s="29"/>
      <c r="J1007" s="29"/>
      <c r="K1007" s="29"/>
      <c r="L1007" s="29"/>
      <c r="M1007" s="29"/>
      <c r="N1007" s="29"/>
      <c r="O1007" s="29"/>
      <c r="P1007" s="29"/>
      <c r="Q1007" s="29"/>
      <c r="R1007" s="29"/>
      <c r="S1007" s="29"/>
      <c r="T1007" s="29"/>
      <c r="U1007" s="29"/>
      <c r="V1007" s="29"/>
      <c r="W1007" s="29"/>
      <c r="X1007" s="29"/>
      <c r="Y1007" s="29"/>
      <c r="Z1007" s="29"/>
      <c r="AA1007" s="29"/>
      <c r="AB1007" s="29"/>
      <c r="AC1007" s="29"/>
      <c r="AD1007" s="29"/>
    </row>
    <row r="1008" spans="1:30" ht="12.75" customHeight="1" x14ac:dyDescent="0.2">
      <c r="A1008" s="29"/>
      <c r="B1008" s="29"/>
      <c r="C1008" s="29"/>
      <c r="D1008" s="29"/>
      <c r="E1008" s="29"/>
      <c r="F1008" s="29"/>
      <c r="G1008" s="29"/>
      <c r="H1008" s="29"/>
      <c r="I1008" s="29"/>
      <c r="J1008" s="29"/>
      <c r="K1008" s="29"/>
      <c r="L1008" s="29"/>
      <c r="M1008" s="29"/>
      <c r="N1008" s="29"/>
      <c r="O1008" s="29"/>
      <c r="P1008" s="29"/>
      <c r="Q1008" s="29"/>
      <c r="R1008" s="29"/>
      <c r="S1008" s="29"/>
      <c r="T1008" s="29"/>
      <c r="U1008" s="29"/>
      <c r="V1008" s="29"/>
      <c r="W1008" s="29"/>
      <c r="X1008" s="29"/>
      <c r="Y1008" s="29"/>
      <c r="Z1008" s="29"/>
      <c r="AA1008" s="29"/>
      <c r="AB1008" s="29"/>
      <c r="AC1008" s="29"/>
      <c r="AD1008" s="29"/>
    </row>
    <row r="1009" spans="1:30" ht="12.75" customHeight="1" x14ac:dyDescent="0.2">
      <c r="A1009" s="29"/>
      <c r="B1009" s="29"/>
      <c r="C1009" s="29"/>
      <c r="D1009" s="29"/>
      <c r="E1009" s="29"/>
      <c r="F1009" s="29"/>
      <c r="G1009" s="29"/>
      <c r="H1009" s="29"/>
      <c r="I1009" s="29"/>
      <c r="J1009" s="29"/>
      <c r="K1009" s="29"/>
      <c r="L1009" s="29"/>
      <c r="M1009" s="29"/>
      <c r="N1009" s="29"/>
      <c r="O1009" s="29"/>
      <c r="P1009" s="29"/>
      <c r="Q1009" s="29"/>
      <c r="R1009" s="29"/>
      <c r="S1009" s="29"/>
      <c r="T1009" s="29"/>
      <c r="U1009" s="29"/>
      <c r="V1009" s="29"/>
      <c r="W1009" s="29"/>
      <c r="X1009" s="29"/>
      <c r="Y1009" s="29"/>
      <c r="Z1009" s="29"/>
      <c r="AA1009" s="29"/>
      <c r="AB1009" s="29"/>
      <c r="AC1009" s="29"/>
      <c r="AD1009" s="29"/>
    </row>
    <row r="1010" spans="1:30" ht="12.75" customHeight="1" x14ac:dyDescent="0.2">
      <c r="A1010" s="29"/>
      <c r="B1010" s="29"/>
      <c r="C1010" s="29"/>
      <c r="D1010" s="29"/>
      <c r="E1010" s="29"/>
      <c r="F1010" s="29"/>
      <c r="G1010" s="29"/>
      <c r="H1010" s="29"/>
      <c r="I1010" s="29"/>
      <c r="J1010" s="29"/>
      <c r="K1010" s="29"/>
      <c r="L1010" s="29"/>
      <c r="M1010" s="29"/>
      <c r="N1010" s="29"/>
      <c r="O1010" s="29"/>
      <c r="P1010" s="29"/>
      <c r="Q1010" s="29"/>
      <c r="R1010" s="29"/>
      <c r="S1010" s="29"/>
      <c r="T1010" s="29"/>
      <c r="U1010" s="29"/>
      <c r="V1010" s="29"/>
      <c r="W1010" s="29"/>
      <c r="X1010" s="29"/>
      <c r="Y1010" s="29"/>
      <c r="Z1010" s="29"/>
      <c r="AA1010" s="29"/>
      <c r="AB1010" s="29"/>
      <c r="AC1010" s="29"/>
      <c r="AD1010" s="29"/>
    </row>
  </sheetData>
  <sheetProtection algorithmName="SHA-512" hashValue="E3svRDobAgWBDKGfimbiV1sLj/wXEUxylZ+ePeK7JUG8hwZWH2FraETkppQcj0nMzIqEqHZkH4Qa+KV1ImDsnw==" saltValue="sxj3H9XvkgwlxUQmbnprEg==" spinCount="100000" sheet="1" objects="1" scenarios="1"/>
  <customSheetViews>
    <customSheetView guid="{F6D5DC63-586D-4FA0-8A8D-FB8E286145E4}" topLeftCell="A21">
      <selection activeCell="O52" sqref="O52:O75"/>
      <pageMargins left="0.25" right="0.25" top="0.75" bottom="0.75" header="0.3" footer="0.3"/>
      <pageSetup paperSize="2523" scale="82" orientation="landscape" r:id="rId1"/>
    </customSheetView>
  </customSheetViews>
  <mergeCells count="149">
    <mergeCell ref="B113:M113"/>
    <mergeCell ref="N109:V109"/>
    <mergeCell ref="W109:AE109"/>
    <mergeCell ref="N103:V103"/>
    <mergeCell ref="A105:AE105"/>
    <mergeCell ref="W106:AE106"/>
    <mergeCell ref="W107:AE107"/>
    <mergeCell ref="W110:AE110"/>
    <mergeCell ref="W113:AE113"/>
    <mergeCell ref="B111:M111"/>
    <mergeCell ref="N111:V111"/>
    <mergeCell ref="B109:M109"/>
    <mergeCell ref="B110:M110"/>
    <mergeCell ref="W111:AE111"/>
    <mergeCell ref="B112:M112"/>
    <mergeCell ref="N112:V112"/>
    <mergeCell ref="W112:AE112"/>
    <mergeCell ref="A27:AE27"/>
    <mergeCell ref="A23:AE23"/>
    <mergeCell ref="W108:AE108"/>
    <mergeCell ref="A42:AE42"/>
    <mergeCell ref="A80:B80"/>
    <mergeCell ref="A81:B81"/>
    <mergeCell ref="A64:B64"/>
    <mergeCell ref="A91:AE91"/>
    <mergeCell ref="A72:B72"/>
    <mergeCell ref="A92:AE94"/>
    <mergeCell ref="A95:AE95"/>
    <mergeCell ref="A96:AE98"/>
    <mergeCell ref="A99:AE99"/>
    <mergeCell ref="W100:AE100"/>
    <mergeCell ref="W101:AE101"/>
    <mergeCell ref="E85:P85"/>
    <mergeCell ref="U38:V38"/>
    <mergeCell ref="U39:V39"/>
    <mergeCell ref="U33:V33"/>
    <mergeCell ref="U34:V34"/>
    <mergeCell ref="U35:V35"/>
    <mergeCell ref="U36:V36"/>
    <mergeCell ref="U37:V37"/>
    <mergeCell ref="U40:V40"/>
    <mergeCell ref="A22:AE22"/>
    <mergeCell ref="A24:AE24"/>
    <mergeCell ref="A83:B83"/>
    <mergeCell ref="A68:B68"/>
    <mergeCell ref="A69:B69"/>
    <mergeCell ref="A70:B70"/>
    <mergeCell ref="A71:B71"/>
    <mergeCell ref="A62:B62"/>
    <mergeCell ref="C62:J62"/>
    <mergeCell ref="A82:B82"/>
    <mergeCell ref="A76:B76"/>
    <mergeCell ref="A77:B77"/>
    <mergeCell ref="A78:B78"/>
    <mergeCell ref="A79:B79"/>
    <mergeCell ref="A43:AE43"/>
    <mergeCell ref="A63:B63"/>
    <mergeCell ref="A73:B73"/>
    <mergeCell ref="A74:B74"/>
    <mergeCell ref="A75:B75"/>
    <mergeCell ref="U28:V28"/>
    <mergeCell ref="U29:V29"/>
    <mergeCell ref="U30:V30"/>
    <mergeCell ref="U31:V31"/>
    <mergeCell ref="U32:V32"/>
    <mergeCell ref="A21:AE21"/>
    <mergeCell ref="A20:AE20"/>
    <mergeCell ref="A12:L12"/>
    <mergeCell ref="A13:L13"/>
    <mergeCell ref="A14:L14"/>
    <mergeCell ref="A15:L15"/>
    <mergeCell ref="A16:L16"/>
    <mergeCell ref="A19:L19"/>
    <mergeCell ref="M19:AE19"/>
    <mergeCell ref="M16:AE16"/>
    <mergeCell ref="M15:AE15"/>
    <mergeCell ref="M14:AE14"/>
    <mergeCell ref="M13:AE13"/>
    <mergeCell ref="A17:L17"/>
    <mergeCell ref="M17:AE17"/>
    <mergeCell ref="A18:L18"/>
    <mergeCell ref="M18:AE18"/>
    <mergeCell ref="T2:AE2"/>
    <mergeCell ref="N6:AE6"/>
    <mergeCell ref="A5:AE5"/>
    <mergeCell ref="N4:AE4"/>
    <mergeCell ref="A10:AE10"/>
    <mergeCell ref="A25:AE25"/>
    <mergeCell ref="A26:AE26"/>
    <mergeCell ref="M12:AE12"/>
    <mergeCell ref="A1:A4"/>
    <mergeCell ref="B1:M2"/>
    <mergeCell ref="N1:S1"/>
    <mergeCell ref="N2:S2"/>
    <mergeCell ref="B3:M3"/>
    <mergeCell ref="N3:S3"/>
    <mergeCell ref="B4:M4"/>
    <mergeCell ref="B6:M6"/>
    <mergeCell ref="B7:M7"/>
    <mergeCell ref="B9:G9"/>
    <mergeCell ref="H9:J9"/>
    <mergeCell ref="K9:M9"/>
    <mergeCell ref="N9:P9"/>
    <mergeCell ref="A11:AE11"/>
    <mergeCell ref="Q9:AE9"/>
    <mergeCell ref="T1:AE1"/>
    <mergeCell ref="T3:AE3"/>
    <mergeCell ref="N110:V110"/>
    <mergeCell ref="N113:V113"/>
    <mergeCell ref="B108:M108"/>
    <mergeCell ref="N106:V106"/>
    <mergeCell ref="A100:M100"/>
    <mergeCell ref="A101:M101"/>
    <mergeCell ref="A103:M103"/>
    <mergeCell ref="N59:N62"/>
    <mergeCell ref="O59:O62"/>
    <mergeCell ref="P59:P62"/>
    <mergeCell ref="A66:B66"/>
    <mergeCell ref="A67:B67"/>
    <mergeCell ref="A59:B59"/>
    <mergeCell ref="K59:K62"/>
    <mergeCell ref="L59:L62"/>
    <mergeCell ref="M59:M62"/>
    <mergeCell ref="A60:B60"/>
    <mergeCell ref="A61:B61"/>
    <mergeCell ref="N7:V7"/>
    <mergeCell ref="W7:AE7"/>
    <mergeCell ref="B8:M8"/>
    <mergeCell ref="N8:V8"/>
    <mergeCell ref="W8:AE8"/>
    <mergeCell ref="U41:V41"/>
    <mergeCell ref="A65:B65"/>
    <mergeCell ref="N101:V101"/>
    <mergeCell ref="W103:AE103"/>
    <mergeCell ref="A104:AE104"/>
    <mergeCell ref="N100:V100"/>
    <mergeCell ref="N107:V107"/>
    <mergeCell ref="N108:V108"/>
    <mergeCell ref="B106:M106"/>
    <mergeCell ref="B107:M107"/>
    <mergeCell ref="K86:O86"/>
    <mergeCell ref="K87:O87"/>
    <mergeCell ref="K88:O88"/>
    <mergeCell ref="Q59:Q61"/>
    <mergeCell ref="K89:O89"/>
    <mergeCell ref="A90:AE90"/>
    <mergeCell ref="A102:M102"/>
    <mergeCell ref="N102:V102"/>
    <mergeCell ref="W102:AE102"/>
  </mergeCells>
  <pageMargins left="0.25" right="0.25" top="0.75" bottom="0.75" header="0.3" footer="0.3"/>
  <pageSetup paperSize="2523" scale="82" orientation="landscape"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Hoja2!$A$2:$A$3</xm:f>
          </x14:formula1>
          <xm:sqref>B29:B40 B46:B51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sqref="A1:A3"/>
    </sheetView>
  </sheetViews>
  <sheetFormatPr baseColWidth="10" defaultRowHeight="14.25" x14ac:dyDescent="0.2"/>
  <sheetData>
    <row r="1" spans="1:1" x14ac:dyDescent="0.2">
      <c r="A1" s="71" t="s">
        <v>169</v>
      </c>
    </row>
    <row r="2" spans="1:1" x14ac:dyDescent="0.2">
      <c r="A2" s="71" t="s">
        <v>170</v>
      </c>
    </row>
    <row r="3" spans="1:1" x14ac:dyDescent="0.2">
      <c r="A3" s="71"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topLeftCell="A9" workbookViewId="0">
      <selection activeCell="E7" sqref="E7"/>
    </sheetView>
  </sheetViews>
  <sheetFormatPr baseColWidth="10" defaultRowHeight="14.25" x14ac:dyDescent="0.2"/>
  <cols>
    <col min="1" max="1" width="25.625" style="97" customWidth="1"/>
    <col min="2" max="2" width="14.75" customWidth="1"/>
  </cols>
  <sheetData>
    <row r="1" spans="1:3" x14ac:dyDescent="0.2">
      <c r="A1" s="96" t="s">
        <v>132</v>
      </c>
      <c r="B1" s="95"/>
    </row>
    <row r="2" spans="1:3" x14ac:dyDescent="0.2">
      <c r="A2" s="96" t="s">
        <v>21</v>
      </c>
      <c r="B2" s="95"/>
    </row>
    <row r="3" spans="1:3" x14ac:dyDescent="0.2">
      <c r="A3" s="96" t="s">
        <v>128</v>
      </c>
      <c r="B3" s="95"/>
    </row>
    <row r="4" spans="1:3" ht="22.5" x14ac:dyDescent="0.2">
      <c r="A4" s="96" t="s">
        <v>50</v>
      </c>
      <c r="B4" s="95"/>
    </row>
    <row r="5" spans="1:3" x14ac:dyDescent="0.2">
      <c r="A5" s="96" t="s">
        <v>48</v>
      </c>
      <c r="B5" s="95"/>
    </row>
    <row r="6" spans="1:3" x14ac:dyDescent="0.2">
      <c r="A6" s="96" t="s">
        <v>49</v>
      </c>
      <c r="B6" s="95"/>
    </row>
    <row r="7" spans="1:3" x14ac:dyDescent="0.2">
      <c r="A7" s="96" t="s">
        <v>47</v>
      </c>
      <c r="B7" s="95"/>
    </row>
    <row r="8" spans="1:3" x14ac:dyDescent="0.2">
      <c r="A8" s="96" t="s">
        <v>51</v>
      </c>
      <c r="B8" s="95"/>
    </row>
    <row r="9" spans="1:3" x14ac:dyDescent="0.2">
      <c r="A9" s="96" t="s">
        <v>183</v>
      </c>
      <c r="B9" s="95"/>
    </row>
    <row r="10" spans="1:3" x14ac:dyDescent="0.2">
      <c r="A10" s="96" t="s">
        <v>59</v>
      </c>
      <c r="B10" s="95"/>
    </row>
    <row r="11" spans="1:3" x14ac:dyDescent="0.2">
      <c r="A11" s="96" t="s">
        <v>186</v>
      </c>
      <c r="B11" s="95"/>
    </row>
    <row r="12" spans="1:3" x14ac:dyDescent="0.2">
      <c r="A12" s="96" t="s">
        <v>55</v>
      </c>
      <c r="B12" s="95"/>
    </row>
    <row r="13" spans="1:3" x14ac:dyDescent="0.2">
      <c r="A13" s="96" t="s">
        <v>56</v>
      </c>
      <c r="B13" s="95"/>
    </row>
    <row r="14" spans="1:3" ht="22.5" x14ac:dyDescent="0.2">
      <c r="A14" s="96" t="s">
        <v>52</v>
      </c>
      <c r="B14" s="95"/>
    </row>
    <row r="15" spans="1:3" ht="22.5" x14ac:dyDescent="0.2">
      <c r="A15" s="96" t="s">
        <v>58</v>
      </c>
      <c r="B15" s="95"/>
    </row>
    <row r="16" spans="1:3" ht="22.5" x14ac:dyDescent="0.2">
      <c r="A16" s="96" t="s">
        <v>184</v>
      </c>
      <c r="B16" s="95"/>
      <c r="C16" s="94"/>
    </row>
    <row r="17" spans="1:2" x14ac:dyDescent="0.2">
      <c r="A17" s="96" t="s">
        <v>185</v>
      </c>
      <c r="B17" s="95"/>
    </row>
    <row r="18" spans="1:2" ht="33.75" x14ac:dyDescent="0.2">
      <c r="A18" s="96" t="s">
        <v>190</v>
      </c>
      <c r="B18" s="95"/>
    </row>
    <row r="19" spans="1:2" x14ac:dyDescent="0.2">
      <c r="A19" s="96" t="s">
        <v>62</v>
      </c>
      <c r="B19" s="95"/>
    </row>
    <row r="20" spans="1:2" ht="22.5" x14ac:dyDescent="0.2">
      <c r="A20" s="96" t="s">
        <v>187</v>
      </c>
      <c r="B20" s="95"/>
    </row>
    <row r="21" spans="1:2" x14ac:dyDescent="0.2">
      <c r="A21" s="96" t="s">
        <v>64</v>
      </c>
      <c r="B21" s="95"/>
    </row>
    <row r="22" spans="1:2" x14ac:dyDescent="0.2">
      <c r="A22" s="96" t="s">
        <v>189</v>
      </c>
      <c r="B22" s="95"/>
    </row>
    <row r="23" spans="1:2" x14ac:dyDescent="0.2">
      <c r="A23" s="96" t="s">
        <v>188</v>
      </c>
      <c r="B23" s="9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7"/>
  <sheetViews>
    <sheetView topLeftCell="A27" zoomScale="101" workbookViewId="0">
      <selection activeCell="F8" sqref="F8"/>
    </sheetView>
  </sheetViews>
  <sheetFormatPr baseColWidth="10" defaultRowHeight="14.25" x14ac:dyDescent="0.2"/>
  <cols>
    <col min="1" max="1" width="4.75" customWidth="1"/>
    <col min="2" max="2" width="14" customWidth="1"/>
    <col min="3" max="3" width="42.25" customWidth="1"/>
    <col min="4" max="4" width="16.125" customWidth="1"/>
    <col min="5" max="5" width="15.375" customWidth="1"/>
    <col min="6" max="6" width="30.125" bestFit="1" customWidth="1"/>
    <col min="7" max="7" width="20.75" customWidth="1"/>
    <col min="8" max="8" width="17.75" customWidth="1"/>
    <col min="9" max="9" width="25.5" customWidth="1"/>
    <col min="10" max="10" width="14.75" customWidth="1"/>
  </cols>
  <sheetData>
    <row r="1" spans="1:10" ht="14.25" customHeight="1" x14ac:dyDescent="0.2">
      <c r="A1" s="258"/>
      <c r="B1" s="264" t="s">
        <v>199</v>
      </c>
      <c r="C1" s="265"/>
      <c r="D1" s="265"/>
      <c r="E1" s="265"/>
      <c r="F1" s="265"/>
      <c r="G1" s="266"/>
      <c r="H1" s="1" t="s">
        <v>0</v>
      </c>
      <c r="I1" s="260"/>
      <c r="J1" s="260"/>
    </row>
    <row r="2" spans="1:10" ht="14.25" customHeight="1" x14ac:dyDescent="0.2">
      <c r="A2" s="259"/>
      <c r="B2" s="267"/>
      <c r="C2" s="268"/>
      <c r="D2" s="268"/>
      <c r="E2" s="268"/>
      <c r="F2" s="268"/>
      <c r="G2" s="269"/>
      <c r="H2" s="2" t="s">
        <v>1</v>
      </c>
      <c r="I2" s="260"/>
      <c r="J2" s="260"/>
    </row>
    <row r="3" spans="1:10" ht="14.25" customHeight="1" x14ac:dyDescent="0.2">
      <c r="A3" s="259"/>
      <c r="B3" s="270" t="s">
        <v>198</v>
      </c>
      <c r="C3" s="271"/>
      <c r="D3" s="271"/>
      <c r="E3" s="271"/>
      <c r="F3" s="271"/>
      <c r="G3" s="272"/>
      <c r="H3" s="3" t="s">
        <v>2</v>
      </c>
      <c r="I3" s="261"/>
      <c r="J3" s="262"/>
    </row>
    <row r="4" spans="1:10" ht="14.25" customHeight="1" x14ac:dyDescent="0.2">
      <c r="A4" s="259"/>
      <c r="B4" s="273" t="s">
        <v>197</v>
      </c>
      <c r="C4" s="274"/>
      <c r="D4" s="274"/>
      <c r="E4" s="274"/>
      <c r="F4" s="274"/>
      <c r="G4" s="275"/>
      <c r="H4" s="263" t="s">
        <v>3</v>
      </c>
      <c r="I4" s="263"/>
      <c r="J4" s="263"/>
    </row>
    <row r="6" spans="1:10" ht="15" x14ac:dyDescent="0.25">
      <c r="A6" s="257" t="s">
        <v>102</v>
      </c>
      <c r="B6" s="257"/>
      <c r="C6" s="257"/>
      <c r="D6" s="257"/>
      <c r="E6" s="257"/>
      <c r="F6" s="257"/>
      <c r="G6" s="257"/>
      <c r="H6" s="257"/>
    </row>
    <row r="7" spans="1:10" ht="15.75" thickBot="1" x14ac:dyDescent="0.3">
      <c r="A7" s="83" t="s">
        <v>92</v>
      </c>
      <c r="B7" s="83" t="s">
        <v>93</v>
      </c>
      <c r="C7" s="83" t="s">
        <v>91</v>
      </c>
      <c r="D7" s="83" t="s">
        <v>103</v>
      </c>
      <c r="E7" s="83" t="s">
        <v>94</v>
      </c>
      <c r="F7" s="83" t="s">
        <v>95</v>
      </c>
      <c r="G7" s="83" t="s">
        <v>78</v>
      </c>
      <c r="H7" s="83" t="s">
        <v>96</v>
      </c>
      <c r="I7" s="84" t="s">
        <v>256</v>
      </c>
      <c r="J7" s="83" t="s">
        <v>257</v>
      </c>
    </row>
    <row r="8" spans="1:10" ht="15.75" thickTop="1" thickBot="1" x14ac:dyDescent="0.25">
      <c r="A8" s="82">
        <v>1</v>
      </c>
      <c r="B8" s="85"/>
      <c r="C8" s="86"/>
      <c r="D8" s="87" t="s">
        <v>125</v>
      </c>
      <c r="E8" s="87" t="s">
        <v>128</v>
      </c>
      <c r="F8" s="87" t="s">
        <v>55</v>
      </c>
      <c r="G8" s="87" t="s">
        <v>138</v>
      </c>
      <c r="H8" s="87"/>
      <c r="I8" s="87"/>
      <c r="J8" s="87"/>
    </row>
    <row r="9" spans="1:10" ht="15.75" thickTop="1" thickBot="1" x14ac:dyDescent="0.25">
      <c r="A9" s="82">
        <v>2</v>
      </c>
      <c r="B9" s="85"/>
      <c r="C9" s="86"/>
      <c r="D9" s="87"/>
      <c r="E9" s="87"/>
      <c r="F9" s="87"/>
      <c r="G9" s="87"/>
      <c r="H9" s="87"/>
      <c r="I9" s="87"/>
      <c r="J9" s="87"/>
    </row>
    <row r="10" spans="1:10" ht="15.75" thickTop="1" thickBot="1" x14ac:dyDescent="0.25">
      <c r="A10" s="82">
        <v>3</v>
      </c>
      <c r="B10" s="88"/>
      <c r="C10" s="89"/>
      <c r="D10" s="87"/>
      <c r="E10" s="87"/>
      <c r="F10" s="87"/>
      <c r="G10" s="87"/>
      <c r="H10" s="87"/>
      <c r="I10" s="87"/>
      <c r="J10" s="87"/>
    </row>
    <row r="11" spans="1:10" ht="15.75" thickTop="1" thickBot="1" x14ac:dyDescent="0.25">
      <c r="A11" s="82">
        <v>4</v>
      </c>
      <c r="B11" s="85"/>
      <c r="C11" s="86"/>
      <c r="D11" s="87"/>
      <c r="E11" s="87"/>
      <c r="F11" s="87"/>
      <c r="G11" s="87"/>
      <c r="H11" s="87"/>
      <c r="I11" s="87"/>
      <c r="J11" s="87"/>
    </row>
    <row r="12" spans="1:10" ht="15.75" thickTop="1" thickBot="1" x14ac:dyDescent="0.25">
      <c r="A12" s="82">
        <v>5</v>
      </c>
      <c r="B12" s="85"/>
      <c r="C12" s="86"/>
      <c r="D12" s="87"/>
      <c r="E12" s="87"/>
      <c r="F12" s="87"/>
      <c r="G12" s="87"/>
      <c r="H12" s="87"/>
      <c r="I12" s="87"/>
      <c r="J12" s="87"/>
    </row>
    <row r="13" spans="1:10" ht="15.75" thickTop="1" thickBot="1" x14ac:dyDescent="0.25">
      <c r="A13" s="82">
        <v>6</v>
      </c>
      <c r="B13" s="88"/>
      <c r="C13" s="89"/>
      <c r="D13" s="87"/>
      <c r="E13" s="87"/>
      <c r="F13" s="87"/>
      <c r="G13" s="87"/>
      <c r="H13" s="87"/>
      <c r="I13" s="87"/>
      <c r="J13" s="87"/>
    </row>
    <row r="14" spans="1:10" ht="15.75" thickTop="1" thickBot="1" x14ac:dyDescent="0.25">
      <c r="A14" s="82">
        <v>7</v>
      </c>
      <c r="B14" s="85"/>
      <c r="C14" s="86"/>
      <c r="D14" s="87"/>
      <c r="E14" s="87"/>
      <c r="F14" s="87"/>
      <c r="G14" s="87"/>
      <c r="H14" s="87"/>
      <c r="I14" s="87"/>
      <c r="J14" s="87"/>
    </row>
    <row r="15" spans="1:10" ht="15.75" thickTop="1" thickBot="1" x14ac:dyDescent="0.25">
      <c r="A15" s="82">
        <v>8</v>
      </c>
      <c r="B15" s="85"/>
      <c r="C15" s="86"/>
      <c r="D15" s="87"/>
      <c r="E15" s="87"/>
      <c r="F15" s="87"/>
      <c r="G15" s="87"/>
      <c r="H15" s="87"/>
      <c r="I15" s="87"/>
      <c r="J15" s="87"/>
    </row>
    <row r="16" spans="1:10" ht="15.75" thickTop="1" thickBot="1" x14ac:dyDescent="0.25">
      <c r="A16" s="82">
        <v>9</v>
      </c>
      <c r="B16" s="85"/>
      <c r="C16" s="86"/>
      <c r="D16" s="87"/>
      <c r="E16" s="87"/>
      <c r="F16" s="87"/>
      <c r="G16" s="87"/>
      <c r="H16" s="87"/>
      <c r="I16" s="87"/>
      <c r="J16" s="87"/>
    </row>
    <row r="17" spans="1:10" ht="15.75" thickTop="1" thickBot="1" x14ac:dyDescent="0.25">
      <c r="A17" s="82">
        <v>10</v>
      </c>
      <c r="B17" s="85"/>
      <c r="C17" s="86"/>
      <c r="D17" s="87"/>
      <c r="E17" s="87"/>
      <c r="F17" s="87"/>
      <c r="G17" s="87"/>
      <c r="H17" s="87"/>
      <c r="I17" s="87"/>
      <c r="J17" s="87"/>
    </row>
    <row r="18" spans="1:10" ht="15.75" thickTop="1" thickBot="1" x14ac:dyDescent="0.25">
      <c r="A18" s="82">
        <v>11</v>
      </c>
      <c r="B18" s="85"/>
      <c r="C18" s="86"/>
      <c r="D18" s="87"/>
      <c r="E18" s="87"/>
      <c r="F18" s="87"/>
      <c r="G18" s="87"/>
      <c r="H18" s="87"/>
      <c r="I18" s="87"/>
      <c r="J18" s="87"/>
    </row>
    <row r="19" spans="1:10" ht="15.75" thickTop="1" thickBot="1" x14ac:dyDescent="0.25">
      <c r="A19" s="82">
        <v>12</v>
      </c>
      <c r="B19" s="90"/>
      <c r="C19" s="91"/>
      <c r="D19" s="87"/>
      <c r="E19" s="87"/>
      <c r="F19" s="87"/>
      <c r="G19" s="87"/>
      <c r="H19" s="87"/>
      <c r="I19" s="87"/>
      <c r="J19" s="92"/>
    </row>
    <row r="20" spans="1:10" ht="15.75" thickTop="1" thickBot="1" x14ac:dyDescent="0.25">
      <c r="A20" s="82">
        <v>13</v>
      </c>
      <c r="B20" s="82"/>
      <c r="C20" s="82"/>
      <c r="D20" s="87"/>
      <c r="E20" s="87"/>
      <c r="F20" s="87"/>
      <c r="G20" s="87"/>
      <c r="H20" s="87"/>
      <c r="I20" s="87"/>
      <c r="J20" s="87"/>
    </row>
    <row r="21" spans="1:10" ht="15.75" thickTop="1" thickBot="1" x14ac:dyDescent="0.25">
      <c r="A21" s="82">
        <v>14</v>
      </c>
      <c r="B21" s="93"/>
      <c r="C21" s="93"/>
      <c r="D21" s="87"/>
      <c r="E21" s="87"/>
      <c r="F21" s="87"/>
      <c r="G21" s="87"/>
      <c r="H21" s="93"/>
      <c r="I21" s="93"/>
      <c r="J21" s="93"/>
    </row>
    <row r="22" spans="1:10" ht="15.75" thickTop="1" thickBot="1" x14ac:dyDescent="0.25">
      <c r="A22" s="82">
        <v>15</v>
      </c>
      <c r="B22" s="93"/>
      <c r="C22" s="93"/>
      <c r="D22" s="87"/>
      <c r="E22" s="87"/>
      <c r="F22" s="87"/>
      <c r="G22" s="87"/>
      <c r="H22" s="93"/>
      <c r="I22" s="93"/>
      <c r="J22" s="93"/>
    </row>
    <row r="23" spans="1:10" ht="15.75" thickTop="1" thickBot="1" x14ac:dyDescent="0.25">
      <c r="A23" s="82">
        <v>16</v>
      </c>
      <c r="B23" s="93"/>
      <c r="C23" s="93"/>
      <c r="D23" s="87"/>
      <c r="E23" s="87"/>
      <c r="F23" s="87"/>
      <c r="G23" s="87"/>
      <c r="H23" s="93"/>
      <c r="I23" s="93"/>
      <c r="J23" s="93"/>
    </row>
    <row r="24" spans="1:10" ht="15.75" thickTop="1" thickBot="1" x14ac:dyDescent="0.25">
      <c r="A24" s="82">
        <v>17</v>
      </c>
      <c r="B24" s="93"/>
      <c r="C24" s="93"/>
      <c r="D24" s="87"/>
      <c r="E24" s="87"/>
      <c r="F24" s="87"/>
      <c r="G24" s="87"/>
      <c r="H24" s="93"/>
      <c r="I24" s="93"/>
      <c r="J24" s="93"/>
    </row>
    <row r="25" spans="1:10" ht="15.75" thickTop="1" thickBot="1" x14ac:dyDescent="0.25">
      <c r="A25" s="82">
        <v>18</v>
      </c>
      <c r="B25" s="93"/>
      <c r="C25" s="93"/>
      <c r="D25" s="87"/>
      <c r="E25" s="87"/>
      <c r="F25" s="87"/>
      <c r="G25" s="87"/>
      <c r="H25" s="93"/>
      <c r="I25" s="93"/>
      <c r="J25" s="93"/>
    </row>
    <row r="26" spans="1:10" ht="15.75" thickTop="1" thickBot="1" x14ac:dyDescent="0.25">
      <c r="A26" s="82">
        <v>19</v>
      </c>
      <c r="B26" s="93"/>
      <c r="C26" s="93"/>
      <c r="D26" s="87"/>
      <c r="E26" s="87"/>
      <c r="F26" s="87"/>
      <c r="G26" s="87"/>
      <c r="H26" s="93"/>
      <c r="I26" s="93"/>
      <c r="J26" s="93"/>
    </row>
    <row r="27" spans="1:10" ht="15.75" thickTop="1" thickBot="1" x14ac:dyDescent="0.25">
      <c r="A27" s="82">
        <v>20</v>
      </c>
      <c r="B27" s="93"/>
      <c r="C27" s="93"/>
      <c r="D27" s="87"/>
      <c r="E27" s="87"/>
      <c r="F27" s="87"/>
      <c r="G27" s="87"/>
      <c r="H27" s="93"/>
      <c r="I27" s="93"/>
      <c r="J27" s="93"/>
    </row>
    <row r="28" spans="1:10" ht="15.75" thickTop="1" thickBot="1" x14ac:dyDescent="0.25">
      <c r="A28" s="82">
        <v>21</v>
      </c>
      <c r="B28" s="93"/>
      <c r="C28" s="93"/>
      <c r="D28" s="87"/>
      <c r="E28" s="87"/>
      <c r="F28" s="87"/>
      <c r="G28" s="87"/>
      <c r="H28" s="93"/>
      <c r="I28" s="93"/>
      <c r="J28" s="93"/>
    </row>
    <row r="29" spans="1:10" ht="15.75" thickTop="1" thickBot="1" x14ac:dyDescent="0.25">
      <c r="A29" s="82">
        <v>22</v>
      </c>
      <c r="B29" s="93"/>
      <c r="C29" s="93"/>
      <c r="D29" s="87"/>
      <c r="E29" s="87"/>
      <c r="F29" s="87"/>
      <c r="G29" s="87"/>
      <c r="H29" s="93"/>
      <c r="I29" s="93"/>
      <c r="J29" s="93"/>
    </row>
    <row r="30" spans="1:10" ht="15.75" thickTop="1" thickBot="1" x14ac:dyDescent="0.25">
      <c r="A30" s="82">
        <v>23</v>
      </c>
      <c r="B30" s="93"/>
      <c r="C30" s="93"/>
      <c r="D30" s="87"/>
      <c r="E30" s="87"/>
      <c r="F30" s="87"/>
      <c r="G30" s="87"/>
      <c r="H30" s="93"/>
      <c r="I30" s="93"/>
      <c r="J30" s="93"/>
    </row>
    <row r="31" spans="1:10" ht="15.75" thickTop="1" thickBot="1" x14ac:dyDescent="0.25">
      <c r="A31" s="82">
        <v>24</v>
      </c>
      <c r="B31" s="93"/>
      <c r="C31" s="93"/>
      <c r="D31" s="87"/>
      <c r="E31" s="87"/>
      <c r="F31" s="87"/>
      <c r="G31" s="87"/>
      <c r="H31" s="93"/>
      <c r="I31" s="93"/>
      <c r="J31" s="93"/>
    </row>
    <row r="32" spans="1:10" ht="15.75" thickTop="1" thickBot="1" x14ac:dyDescent="0.25">
      <c r="A32" s="82">
        <v>25</v>
      </c>
      <c r="B32" s="93"/>
      <c r="C32" s="93"/>
      <c r="D32" s="87"/>
      <c r="E32" s="87"/>
      <c r="F32" s="87"/>
      <c r="G32" s="87"/>
      <c r="H32" s="93"/>
      <c r="I32" s="93"/>
      <c r="J32" s="93"/>
    </row>
    <row r="33" spans="1:10" ht="15.75" thickTop="1" thickBot="1" x14ac:dyDescent="0.25">
      <c r="A33" s="82">
        <v>26</v>
      </c>
      <c r="B33" s="93"/>
      <c r="C33" s="93"/>
      <c r="D33" s="87"/>
      <c r="E33" s="87"/>
      <c r="F33" s="87"/>
      <c r="G33" s="87"/>
      <c r="H33" s="93"/>
      <c r="I33" s="93"/>
      <c r="J33" s="93"/>
    </row>
    <row r="34" spans="1:10" ht="15.75" thickTop="1" thickBot="1" x14ac:dyDescent="0.25">
      <c r="A34" s="82">
        <v>27</v>
      </c>
      <c r="B34" s="93"/>
      <c r="C34" s="93"/>
      <c r="D34" s="87"/>
      <c r="E34" s="87"/>
      <c r="F34" s="87"/>
      <c r="G34" s="87"/>
      <c r="H34" s="93"/>
      <c r="I34" s="93"/>
      <c r="J34" s="93"/>
    </row>
    <row r="35" spans="1:10" ht="15.75" thickTop="1" thickBot="1" x14ac:dyDescent="0.25">
      <c r="A35" s="82">
        <v>28</v>
      </c>
      <c r="B35" s="93"/>
      <c r="C35" s="93"/>
      <c r="D35" s="87"/>
      <c r="E35" s="87"/>
      <c r="F35" s="87"/>
      <c r="G35" s="87"/>
      <c r="H35" s="93"/>
      <c r="I35" s="93"/>
      <c r="J35" s="93"/>
    </row>
    <row r="36" spans="1:10" ht="15.75" thickTop="1" thickBot="1" x14ac:dyDescent="0.25">
      <c r="A36" s="82">
        <v>29</v>
      </c>
      <c r="B36" s="93"/>
      <c r="C36" s="93"/>
      <c r="D36" s="87"/>
      <c r="E36" s="87"/>
      <c r="F36" s="87"/>
      <c r="G36" s="87"/>
      <c r="H36" s="93"/>
      <c r="I36" s="93"/>
      <c r="J36" s="93"/>
    </row>
    <row r="37" spans="1:10" ht="15.75" thickTop="1" thickBot="1" x14ac:dyDescent="0.25">
      <c r="A37" s="82">
        <v>30</v>
      </c>
      <c r="B37" s="93"/>
      <c r="C37" s="93"/>
      <c r="D37" s="87"/>
      <c r="E37" s="87"/>
      <c r="F37" s="87"/>
      <c r="G37" s="87"/>
      <c r="H37" s="93"/>
      <c r="I37" s="93"/>
      <c r="J37" s="93"/>
    </row>
    <row r="38" spans="1:10" ht="15.75" thickTop="1" thickBot="1" x14ac:dyDescent="0.25">
      <c r="A38" s="82">
        <v>31</v>
      </c>
      <c r="B38" s="93"/>
      <c r="C38" s="93"/>
      <c r="D38" s="87"/>
      <c r="E38" s="87"/>
      <c r="F38" s="87"/>
      <c r="G38" s="87"/>
      <c r="H38" s="93"/>
      <c r="I38" s="93"/>
      <c r="J38" s="93"/>
    </row>
    <row r="39" spans="1:10" ht="15.75" thickTop="1" thickBot="1" x14ac:dyDescent="0.25">
      <c r="A39" s="82">
        <v>32</v>
      </c>
      <c r="B39" s="93"/>
      <c r="C39" s="93"/>
      <c r="D39" s="87"/>
      <c r="E39" s="87"/>
      <c r="F39" s="87"/>
      <c r="G39" s="87"/>
      <c r="H39" s="93"/>
      <c r="I39" s="93"/>
      <c r="J39" s="93"/>
    </row>
    <row r="40" spans="1:10" ht="15.75" thickTop="1" thickBot="1" x14ac:dyDescent="0.25">
      <c r="A40" s="82">
        <v>33</v>
      </c>
      <c r="B40" s="93"/>
      <c r="C40" s="93"/>
      <c r="D40" s="87"/>
      <c r="E40" s="87"/>
      <c r="F40" s="87"/>
      <c r="G40" s="87"/>
      <c r="H40" s="93"/>
      <c r="I40" s="93"/>
      <c r="J40" s="93"/>
    </row>
    <row r="41" spans="1:10" ht="15.75" thickTop="1" thickBot="1" x14ac:dyDescent="0.25">
      <c r="A41" s="82">
        <v>34</v>
      </c>
      <c r="B41" s="93"/>
      <c r="C41" s="93"/>
      <c r="D41" s="87"/>
      <c r="E41" s="87"/>
      <c r="F41" s="87"/>
      <c r="G41" s="87"/>
      <c r="H41" s="93"/>
      <c r="I41" s="93"/>
      <c r="J41" s="93"/>
    </row>
    <row r="42" spans="1:10" ht="15.75" thickTop="1" thickBot="1" x14ac:dyDescent="0.25">
      <c r="A42" s="82">
        <v>35</v>
      </c>
      <c r="B42" s="93"/>
      <c r="C42" s="93"/>
      <c r="D42" s="87"/>
      <c r="E42" s="87"/>
      <c r="F42" s="87"/>
      <c r="G42" s="87"/>
      <c r="H42" s="93"/>
      <c r="I42" s="93"/>
      <c r="J42" s="93"/>
    </row>
    <row r="43" spans="1:10" ht="15.75" thickTop="1" thickBot="1" x14ac:dyDescent="0.25">
      <c r="A43" s="82">
        <v>36</v>
      </c>
      <c r="B43" s="93"/>
      <c r="C43" s="93"/>
      <c r="D43" s="87"/>
      <c r="E43" s="87"/>
      <c r="F43" s="87"/>
      <c r="G43" s="87"/>
      <c r="H43" s="93"/>
      <c r="I43" s="93"/>
      <c r="J43" s="93"/>
    </row>
    <row r="44" spans="1:10" ht="15.75" thickTop="1" thickBot="1" x14ac:dyDescent="0.25">
      <c r="A44" s="82">
        <v>37</v>
      </c>
      <c r="B44" s="93"/>
      <c r="C44" s="93"/>
      <c r="D44" s="87"/>
      <c r="E44" s="87"/>
      <c r="F44" s="87"/>
      <c r="G44" s="87"/>
      <c r="H44" s="93"/>
      <c r="I44" s="93"/>
      <c r="J44" s="93"/>
    </row>
    <row r="45" spans="1:10" ht="15.75" thickTop="1" thickBot="1" x14ac:dyDescent="0.25">
      <c r="A45" s="82">
        <v>38</v>
      </c>
      <c r="B45" s="93"/>
      <c r="C45" s="93"/>
      <c r="D45" s="87"/>
      <c r="E45" s="87"/>
      <c r="F45" s="87"/>
      <c r="G45" s="87"/>
      <c r="H45" s="93"/>
      <c r="I45" s="93"/>
      <c r="J45" s="93"/>
    </row>
    <row r="46" spans="1:10" ht="15.75" thickTop="1" thickBot="1" x14ac:dyDescent="0.25">
      <c r="A46" s="82">
        <v>39</v>
      </c>
      <c r="B46" s="93"/>
      <c r="C46" s="93"/>
      <c r="D46" s="87"/>
      <c r="E46" s="87"/>
      <c r="F46" s="87"/>
      <c r="G46" s="87"/>
      <c r="H46" s="93"/>
      <c r="I46" s="93"/>
      <c r="J46" s="93"/>
    </row>
    <row r="47" spans="1:10" ht="15.75" thickTop="1" thickBot="1" x14ac:dyDescent="0.25">
      <c r="A47" s="82">
        <v>40</v>
      </c>
      <c r="B47" s="93"/>
      <c r="C47" s="93"/>
      <c r="D47" s="87"/>
      <c r="E47" s="87"/>
      <c r="F47" s="87"/>
      <c r="G47" s="87"/>
      <c r="H47" s="93"/>
      <c r="I47" s="93"/>
      <c r="J47" s="93"/>
    </row>
    <row r="48" spans="1:10" ht="15.75" thickTop="1" thickBot="1" x14ac:dyDescent="0.25">
      <c r="A48" s="82">
        <v>41</v>
      </c>
      <c r="B48" s="93"/>
      <c r="C48" s="93"/>
      <c r="D48" s="87"/>
      <c r="E48" s="87"/>
      <c r="F48" s="87"/>
      <c r="G48" s="87"/>
      <c r="H48" s="93"/>
      <c r="I48" s="93"/>
      <c r="J48" s="93"/>
    </row>
    <row r="49" spans="1:10" ht="15.75" thickTop="1" thickBot="1" x14ac:dyDescent="0.25">
      <c r="A49" s="82">
        <v>42</v>
      </c>
      <c r="B49" s="93"/>
      <c r="C49" s="93"/>
      <c r="D49" s="87"/>
      <c r="E49" s="87"/>
      <c r="F49" s="87"/>
      <c r="G49" s="87"/>
      <c r="H49" s="93"/>
      <c r="I49" s="93"/>
      <c r="J49" s="93"/>
    </row>
    <row r="50" spans="1:10" ht="15.75" thickTop="1" thickBot="1" x14ac:dyDescent="0.25">
      <c r="A50" s="82">
        <v>43</v>
      </c>
      <c r="B50" s="93"/>
      <c r="C50" s="93"/>
      <c r="D50" s="87"/>
      <c r="E50" s="87"/>
      <c r="F50" s="87"/>
      <c r="G50" s="87"/>
      <c r="H50" s="93"/>
      <c r="I50" s="93"/>
      <c r="J50" s="93"/>
    </row>
    <row r="51" spans="1:10" ht="15.75" thickTop="1" thickBot="1" x14ac:dyDescent="0.25">
      <c r="A51" s="82">
        <v>44</v>
      </c>
      <c r="B51" s="93"/>
      <c r="C51" s="93"/>
      <c r="D51" s="87"/>
      <c r="E51" s="87"/>
      <c r="F51" s="87"/>
      <c r="G51" s="87"/>
      <c r="H51" s="93"/>
      <c r="I51" s="93"/>
      <c r="J51" s="93"/>
    </row>
    <row r="52" spans="1:10" ht="15.75" thickTop="1" thickBot="1" x14ac:dyDescent="0.25">
      <c r="A52" s="82">
        <v>45</v>
      </c>
      <c r="B52" s="93"/>
      <c r="C52" s="93"/>
      <c r="D52" s="87"/>
      <c r="E52" s="87"/>
      <c r="F52" s="87"/>
      <c r="G52" s="87"/>
      <c r="H52" s="93"/>
      <c r="I52" s="93"/>
      <c r="J52" s="93"/>
    </row>
    <row r="53" spans="1:10" ht="15.75" thickTop="1" thickBot="1" x14ac:dyDescent="0.25">
      <c r="A53" s="82">
        <v>46</v>
      </c>
      <c r="B53" s="93"/>
      <c r="C53" s="93"/>
      <c r="D53" s="87"/>
      <c r="E53" s="87"/>
      <c r="F53" s="87"/>
      <c r="G53" s="87"/>
      <c r="H53" s="93"/>
      <c r="I53" s="93"/>
      <c r="J53" s="93"/>
    </row>
    <row r="54" spans="1:10" ht="15.75" thickTop="1" thickBot="1" x14ac:dyDescent="0.25">
      <c r="A54" s="82">
        <v>47</v>
      </c>
      <c r="B54" s="93"/>
      <c r="C54" s="93"/>
      <c r="D54" s="87"/>
      <c r="E54" s="87"/>
      <c r="F54" s="87"/>
      <c r="G54" s="87"/>
      <c r="H54" s="93"/>
      <c r="I54" s="93"/>
      <c r="J54" s="93"/>
    </row>
    <row r="55" spans="1:10" ht="15.75" thickTop="1" thickBot="1" x14ac:dyDescent="0.25">
      <c r="A55" s="82">
        <v>48</v>
      </c>
      <c r="B55" s="93"/>
      <c r="C55" s="93"/>
      <c r="D55" s="87"/>
      <c r="E55" s="87"/>
      <c r="F55" s="87"/>
      <c r="G55" s="87"/>
      <c r="H55" s="93"/>
      <c r="I55" s="93"/>
      <c r="J55" s="93"/>
    </row>
    <row r="56" spans="1:10" ht="15.75" thickTop="1" thickBot="1" x14ac:dyDescent="0.25">
      <c r="A56" s="82">
        <v>49</v>
      </c>
      <c r="B56" s="93"/>
      <c r="C56" s="93"/>
      <c r="D56" s="87"/>
      <c r="E56" s="87"/>
      <c r="F56" s="87"/>
      <c r="G56" s="87"/>
      <c r="H56" s="93"/>
      <c r="I56" s="93"/>
      <c r="J56" s="93"/>
    </row>
    <row r="57" spans="1:10" ht="15.75" thickTop="1" thickBot="1" x14ac:dyDescent="0.25">
      <c r="A57" s="82">
        <v>50</v>
      </c>
      <c r="B57" s="93"/>
      <c r="C57" s="93"/>
      <c r="D57" s="87"/>
      <c r="E57" s="87"/>
      <c r="F57" s="87"/>
      <c r="G57" s="87"/>
      <c r="H57" s="93"/>
      <c r="I57" s="93"/>
      <c r="J57" s="93"/>
    </row>
    <row r="58" spans="1:10" ht="15.75" thickTop="1" thickBot="1" x14ac:dyDescent="0.25">
      <c r="A58" s="82">
        <v>51</v>
      </c>
      <c r="B58" s="93"/>
      <c r="C58" s="93"/>
      <c r="D58" s="87"/>
      <c r="E58" s="87"/>
      <c r="F58" s="87"/>
      <c r="G58" s="87"/>
      <c r="H58" s="93"/>
      <c r="I58" s="93"/>
      <c r="J58" s="93"/>
    </row>
    <row r="59" spans="1:10" ht="15.75" thickTop="1" thickBot="1" x14ac:dyDescent="0.25">
      <c r="A59" s="82">
        <v>52</v>
      </c>
      <c r="B59" s="93"/>
      <c r="C59" s="93"/>
      <c r="D59" s="87"/>
      <c r="E59" s="87"/>
      <c r="F59" s="87"/>
      <c r="G59" s="87"/>
      <c r="H59" s="93"/>
      <c r="I59" s="93"/>
      <c r="J59" s="93"/>
    </row>
    <row r="60" spans="1:10" ht="15.75" thickTop="1" thickBot="1" x14ac:dyDescent="0.25">
      <c r="A60" s="82">
        <v>53</v>
      </c>
      <c r="B60" s="93"/>
      <c r="C60" s="93"/>
      <c r="D60" s="87"/>
      <c r="E60" s="87"/>
      <c r="F60" s="87"/>
      <c r="G60" s="87"/>
      <c r="H60" s="93"/>
      <c r="I60" s="93"/>
      <c r="J60" s="93"/>
    </row>
    <row r="61" spans="1:10" ht="15.75" thickTop="1" thickBot="1" x14ac:dyDescent="0.25">
      <c r="A61" s="82">
        <v>54</v>
      </c>
      <c r="B61" s="93"/>
      <c r="C61" s="93"/>
      <c r="D61" s="87"/>
      <c r="E61" s="87"/>
      <c r="F61" s="87"/>
      <c r="G61" s="87"/>
      <c r="H61" s="93"/>
      <c r="I61" s="93"/>
      <c r="J61" s="93"/>
    </row>
    <row r="62" spans="1:10" ht="15.75" thickTop="1" thickBot="1" x14ac:dyDescent="0.25">
      <c r="A62" s="82">
        <v>55</v>
      </c>
      <c r="B62" s="93"/>
      <c r="C62" s="93"/>
      <c r="D62" s="87"/>
      <c r="E62" s="87"/>
      <c r="F62" s="87"/>
      <c r="G62" s="87"/>
      <c r="H62" s="93"/>
      <c r="I62" s="93"/>
      <c r="J62" s="93"/>
    </row>
    <row r="63" spans="1:10" ht="15.75" thickTop="1" thickBot="1" x14ac:dyDescent="0.25">
      <c r="A63" s="82">
        <v>56</v>
      </c>
      <c r="B63" s="93"/>
      <c r="C63" s="93"/>
      <c r="D63" s="87"/>
      <c r="E63" s="87"/>
      <c r="F63" s="87"/>
      <c r="G63" s="87"/>
      <c r="H63" s="93"/>
      <c r="I63" s="93"/>
      <c r="J63" s="93"/>
    </row>
    <row r="64" spans="1:10" ht="15.75" thickTop="1" thickBot="1" x14ac:dyDescent="0.25">
      <c r="A64" s="82">
        <v>57</v>
      </c>
      <c r="B64" s="93"/>
      <c r="C64" s="93"/>
      <c r="D64" s="87"/>
      <c r="E64" s="87"/>
      <c r="F64" s="87"/>
      <c r="G64" s="87"/>
      <c r="H64" s="93"/>
      <c r="I64" s="93"/>
      <c r="J64" s="93"/>
    </row>
    <row r="65" spans="1:10" ht="15.75" thickTop="1" thickBot="1" x14ac:dyDescent="0.25">
      <c r="A65" s="82">
        <v>58</v>
      </c>
      <c r="B65" s="93"/>
      <c r="C65" s="93"/>
      <c r="D65" s="87"/>
      <c r="E65" s="87"/>
      <c r="F65" s="87"/>
      <c r="G65" s="87"/>
      <c r="H65" s="93"/>
      <c r="I65" s="93"/>
      <c r="J65" s="93"/>
    </row>
    <row r="66" spans="1:10" ht="15.75" thickTop="1" thickBot="1" x14ac:dyDescent="0.25">
      <c r="A66" s="82">
        <v>59</v>
      </c>
      <c r="B66" s="93"/>
      <c r="C66" s="93"/>
      <c r="D66" s="87"/>
      <c r="E66" s="87"/>
      <c r="F66" s="87"/>
      <c r="G66" s="87"/>
      <c r="H66" s="93"/>
      <c r="I66" s="93"/>
      <c r="J66" s="93"/>
    </row>
    <row r="67" spans="1:10" ht="15.75" thickTop="1" thickBot="1" x14ac:dyDescent="0.25">
      <c r="A67" s="82">
        <v>60</v>
      </c>
      <c r="B67" s="93"/>
      <c r="C67" s="93"/>
      <c r="D67" s="87"/>
      <c r="E67" s="87"/>
      <c r="F67" s="87"/>
      <c r="G67" s="87"/>
      <c r="H67" s="93"/>
      <c r="I67" s="93"/>
      <c r="J67" s="93"/>
    </row>
    <row r="68" spans="1:10" ht="15.75" thickTop="1" thickBot="1" x14ac:dyDescent="0.25">
      <c r="A68" s="82">
        <v>61</v>
      </c>
      <c r="B68" s="93"/>
      <c r="C68" s="93"/>
      <c r="D68" s="87"/>
      <c r="E68" s="87"/>
      <c r="F68" s="87"/>
      <c r="G68" s="87"/>
      <c r="H68" s="93"/>
      <c r="I68" s="93"/>
      <c r="J68" s="93"/>
    </row>
    <row r="69" spans="1:10" ht="15.75" thickTop="1" thickBot="1" x14ac:dyDescent="0.25">
      <c r="A69" s="82">
        <v>62</v>
      </c>
      <c r="B69" s="93"/>
      <c r="C69" s="93"/>
      <c r="D69" s="87"/>
      <c r="E69" s="87"/>
      <c r="F69" s="87"/>
      <c r="G69" s="87"/>
      <c r="H69" s="93"/>
      <c r="I69" s="93"/>
      <c r="J69" s="93"/>
    </row>
    <row r="70" spans="1:10" ht="15.75" thickTop="1" thickBot="1" x14ac:dyDescent="0.25">
      <c r="A70" s="82">
        <v>63</v>
      </c>
      <c r="B70" s="93"/>
      <c r="C70" s="93"/>
      <c r="D70" s="87"/>
      <c r="E70" s="87"/>
      <c r="F70" s="87"/>
      <c r="G70" s="87"/>
      <c r="H70" s="93"/>
      <c r="I70" s="93"/>
      <c r="J70" s="93"/>
    </row>
    <row r="71" spans="1:10" ht="15.75" thickTop="1" thickBot="1" x14ac:dyDescent="0.25">
      <c r="A71" s="82">
        <v>64</v>
      </c>
      <c r="B71" s="93"/>
      <c r="C71" s="93"/>
      <c r="D71" s="87"/>
      <c r="E71" s="87"/>
      <c r="F71" s="87"/>
      <c r="G71" s="87"/>
      <c r="H71" s="93"/>
      <c r="I71" s="93"/>
      <c r="J71" s="93"/>
    </row>
    <row r="72" spans="1:10" ht="15.75" thickTop="1" thickBot="1" x14ac:dyDescent="0.25">
      <c r="A72" s="82">
        <v>65</v>
      </c>
      <c r="B72" s="93"/>
      <c r="C72" s="93"/>
      <c r="D72" s="87"/>
      <c r="E72" s="87"/>
      <c r="F72" s="87"/>
      <c r="G72" s="87"/>
      <c r="H72" s="93"/>
      <c r="I72" s="93"/>
      <c r="J72" s="93"/>
    </row>
    <row r="73" spans="1:10" ht="15.75" thickTop="1" thickBot="1" x14ac:dyDescent="0.25">
      <c r="A73" s="82">
        <v>66</v>
      </c>
      <c r="B73" s="93"/>
      <c r="C73" s="93"/>
      <c r="D73" s="87"/>
      <c r="E73" s="87"/>
      <c r="F73" s="87"/>
      <c r="G73" s="87"/>
      <c r="H73" s="93"/>
      <c r="I73" s="93"/>
      <c r="J73" s="93"/>
    </row>
    <row r="74" spans="1:10" ht="15.75" thickTop="1" thickBot="1" x14ac:dyDescent="0.25">
      <c r="A74" s="82">
        <v>67</v>
      </c>
      <c r="B74" s="93"/>
      <c r="C74" s="93"/>
      <c r="D74" s="87"/>
      <c r="E74" s="87"/>
      <c r="F74" s="87"/>
      <c r="G74" s="87"/>
      <c r="H74" s="93"/>
      <c r="I74" s="93"/>
      <c r="J74" s="93"/>
    </row>
    <row r="75" spans="1:10" ht="15.75" thickTop="1" thickBot="1" x14ac:dyDescent="0.25">
      <c r="A75" s="82">
        <v>68</v>
      </c>
      <c r="B75" s="93"/>
      <c r="C75" s="93"/>
      <c r="D75" s="87"/>
      <c r="E75" s="87"/>
      <c r="F75" s="87"/>
      <c r="G75" s="87"/>
      <c r="H75" s="93"/>
      <c r="I75" s="93"/>
      <c r="J75" s="93"/>
    </row>
    <row r="76" spans="1:10" ht="15.75" thickTop="1" thickBot="1" x14ac:dyDescent="0.25">
      <c r="A76" s="82">
        <v>69</v>
      </c>
      <c r="B76" s="93"/>
      <c r="C76" s="93"/>
      <c r="D76" s="87"/>
      <c r="E76" s="87"/>
      <c r="F76" s="87"/>
      <c r="G76" s="87"/>
      <c r="H76" s="93"/>
      <c r="I76" s="93"/>
      <c r="J76" s="93"/>
    </row>
    <row r="77" spans="1:10" ht="15.75" thickTop="1" thickBot="1" x14ac:dyDescent="0.25">
      <c r="A77" s="82">
        <v>70</v>
      </c>
      <c r="B77" s="93"/>
      <c r="C77" s="93"/>
      <c r="D77" s="87"/>
      <c r="E77" s="87"/>
      <c r="F77" s="87"/>
      <c r="G77" s="87"/>
      <c r="H77" s="93"/>
      <c r="I77" s="93"/>
      <c r="J77" s="93"/>
    </row>
    <row r="78" spans="1:10" ht="15.75" thickTop="1" thickBot="1" x14ac:dyDescent="0.25">
      <c r="A78" s="82">
        <v>71</v>
      </c>
      <c r="B78" s="93"/>
      <c r="C78" s="93"/>
      <c r="D78" s="87"/>
      <c r="E78" s="87"/>
      <c r="F78" s="87"/>
      <c r="G78" s="87"/>
      <c r="H78" s="93"/>
      <c r="I78" s="93"/>
      <c r="J78" s="93"/>
    </row>
    <row r="79" spans="1:10" ht="15.75" thickTop="1" thickBot="1" x14ac:dyDescent="0.25">
      <c r="A79" s="82">
        <v>72</v>
      </c>
      <c r="B79" s="93"/>
      <c r="C79" s="93"/>
      <c r="D79" s="87"/>
      <c r="E79" s="87"/>
      <c r="F79" s="87"/>
      <c r="G79" s="87"/>
      <c r="H79" s="93"/>
      <c r="I79" s="93"/>
      <c r="J79" s="93"/>
    </row>
    <row r="80" spans="1:10" ht="15.75" thickTop="1" thickBot="1" x14ac:dyDescent="0.25">
      <c r="A80" s="82">
        <v>73</v>
      </c>
      <c r="B80" s="93"/>
      <c r="C80" s="93"/>
      <c r="D80" s="87"/>
      <c r="E80" s="87"/>
      <c r="F80" s="87"/>
      <c r="G80" s="87"/>
      <c r="H80" s="93"/>
      <c r="I80" s="93"/>
      <c r="J80" s="93"/>
    </row>
    <row r="81" spans="1:10" ht="15.75" thickTop="1" thickBot="1" x14ac:dyDescent="0.25">
      <c r="A81" s="82">
        <v>74</v>
      </c>
      <c r="B81" s="93"/>
      <c r="C81" s="93"/>
      <c r="D81" s="87"/>
      <c r="E81" s="87"/>
      <c r="F81" s="87"/>
      <c r="G81" s="87"/>
      <c r="H81" s="93"/>
      <c r="I81" s="93"/>
      <c r="J81" s="93"/>
    </row>
    <row r="82" spans="1:10" ht="15.75" thickTop="1" thickBot="1" x14ac:dyDescent="0.25">
      <c r="A82" s="82">
        <v>75</v>
      </c>
      <c r="B82" s="93"/>
      <c r="C82" s="93"/>
      <c r="D82" s="87"/>
      <c r="E82" s="87"/>
      <c r="F82" s="87"/>
      <c r="G82" s="87"/>
      <c r="H82" s="93"/>
      <c r="I82" s="93"/>
      <c r="J82" s="93"/>
    </row>
    <row r="83" spans="1:10" ht="15.75" thickTop="1" thickBot="1" x14ac:dyDescent="0.25">
      <c r="A83" s="82">
        <v>76</v>
      </c>
      <c r="B83" s="93"/>
      <c r="C83" s="93"/>
      <c r="D83" s="87"/>
      <c r="E83" s="87"/>
      <c r="F83" s="87"/>
      <c r="G83" s="87"/>
      <c r="H83" s="93"/>
      <c r="I83" s="93"/>
      <c r="J83" s="93"/>
    </row>
    <row r="84" spans="1:10" ht="15.75" thickTop="1" thickBot="1" x14ac:dyDescent="0.25">
      <c r="A84" s="82">
        <v>77</v>
      </c>
      <c r="B84" s="93"/>
      <c r="C84" s="93"/>
      <c r="D84" s="87"/>
      <c r="E84" s="87"/>
      <c r="F84" s="87"/>
      <c r="G84" s="87"/>
      <c r="H84" s="93"/>
      <c r="I84" s="93"/>
      <c r="J84" s="93"/>
    </row>
    <row r="85" spans="1:10" ht="15.75" thickTop="1" thickBot="1" x14ac:dyDescent="0.25">
      <c r="A85" s="82">
        <v>78</v>
      </c>
      <c r="B85" s="93"/>
      <c r="C85" s="93"/>
      <c r="D85" s="87"/>
      <c r="E85" s="87"/>
      <c r="F85" s="87"/>
      <c r="G85" s="87"/>
      <c r="H85" s="93"/>
      <c r="I85" s="93"/>
      <c r="J85" s="93"/>
    </row>
    <row r="86" spans="1:10" ht="15.75" thickTop="1" thickBot="1" x14ac:dyDescent="0.25">
      <c r="A86" s="82">
        <v>79</v>
      </c>
      <c r="B86" s="93"/>
      <c r="C86" s="93"/>
      <c r="D86" s="87"/>
      <c r="E86" s="87"/>
      <c r="F86" s="87"/>
      <c r="G86" s="87"/>
      <c r="H86" s="93"/>
      <c r="I86" s="93"/>
      <c r="J86" s="93"/>
    </row>
    <row r="87" spans="1:10" ht="15.75" thickTop="1" thickBot="1" x14ac:dyDescent="0.25">
      <c r="A87" s="82">
        <v>80</v>
      </c>
      <c r="B87" s="93"/>
      <c r="C87" s="93"/>
      <c r="D87" s="87"/>
      <c r="E87" s="87"/>
      <c r="F87" s="87"/>
      <c r="G87" s="87"/>
      <c r="H87" s="93"/>
      <c r="I87" s="93"/>
      <c r="J87" s="93"/>
    </row>
    <row r="88" spans="1:10" ht="15.75" thickTop="1" thickBot="1" x14ac:dyDescent="0.25">
      <c r="A88" s="82">
        <v>81</v>
      </c>
      <c r="B88" s="93"/>
      <c r="C88" s="93"/>
      <c r="D88" s="87"/>
      <c r="E88" s="87"/>
      <c r="F88" s="87"/>
      <c r="G88" s="87"/>
      <c r="H88" s="93"/>
      <c r="I88" s="93"/>
      <c r="J88" s="93"/>
    </row>
    <row r="89" spans="1:10" ht="15.75" thickTop="1" thickBot="1" x14ac:dyDescent="0.25">
      <c r="A89" s="82">
        <v>82</v>
      </c>
      <c r="B89" s="93"/>
      <c r="C89" s="93"/>
      <c r="D89" s="87"/>
      <c r="E89" s="87"/>
      <c r="F89" s="87"/>
      <c r="G89" s="87"/>
      <c r="H89" s="93"/>
      <c r="I89" s="93"/>
      <c r="J89" s="93"/>
    </row>
    <row r="90" spans="1:10" ht="15.75" thickTop="1" thickBot="1" x14ac:dyDescent="0.25">
      <c r="A90" s="82">
        <v>83</v>
      </c>
      <c r="B90" s="93"/>
      <c r="C90" s="93"/>
      <c r="D90" s="87"/>
      <c r="E90" s="87"/>
      <c r="F90" s="87"/>
      <c r="G90" s="87"/>
      <c r="H90" s="93"/>
      <c r="I90" s="93"/>
      <c r="J90" s="93"/>
    </row>
    <row r="91" spans="1:10" ht="15.75" thickTop="1" thickBot="1" x14ac:dyDescent="0.25">
      <c r="A91" s="82">
        <v>84</v>
      </c>
      <c r="B91" s="93"/>
      <c r="C91" s="93"/>
      <c r="D91" s="87"/>
      <c r="E91" s="87"/>
      <c r="F91" s="87"/>
      <c r="G91" s="87"/>
      <c r="H91" s="93"/>
      <c r="I91" s="93"/>
      <c r="J91" s="93"/>
    </row>
    <row r="92" spans="1:10" ht="15.75" thickTop="1" thickBot="1" x14ac:dyDescent="0.25">
      <c r="A92" s="82">
        <v>85</v>
      </c>
      <c r="B92" s="93"/>
      <c r="C92" s="93"/>
      <c r="D92" s="87"/>
      <c r="E92" s="87"/>
      <c r="F92" s="87"/>
      <c r="G92" s="87"/>
      <c r="H92" s="93"/>
      <c r="I92" s="93"/>
      <c r="J92" s="93"/>
    </row>
    <row r="93" spans="1:10" ht="15.75" thickTop="1" thickBot="1" x14ac:dyDescent="0.25">
      <c r="A93" s="82">
        <v>86</v>
      </c>
      <c r="B93" s="93"/>
      <c r="C93" s="93"/>
      <c r="D93" s="87"/>
      <c r="E93" s="87"/>
      <c r="F93" s="87"/>
      <c r="G93" s="87"/>
      <c r="H93" s="93"/>
      <c r="I93" s="93"/>
      <c r="J93" s="93"/>
    </row>
    <row r="94" spans="1:10" ht="15.75" thickTop="1" thickBot="1" x14ac:dyDescent="0.25">
      <c r="A94" s="82">
        <v>87</v>
      </c>
      <c r="B94" s="93"/>
      <c r="C94" s="93"/>
      <c r="D94" s="87"/>
      <c r="E94" s="87"/>
      <c r="F94" s="87"/>
      <c r="G94" s="87"/>
      <c r="H94" s="93"/>
      <c r="I94" s="93"/>
      <c r="J94" s="93"/>
    </row>
    <row r="95" spans="1:10" ht="15.75" thickTop="1" thickBot="1" x14ac:dyDescent="0.25">
      <c r="A95" s="82">
        <v>88</v>
      </c>
      <c r="B95" s="93"/>
      <c r="C95" s="93"/>
      <c r="D95" s="87"/>
      <c r="E95" s="87"/>
      <c r="F95" s="87"/>
      <c r="G95" s="87"/>
      <c r="H95" s="93"/>
      <c r="I95" s="93"/>
      <c r="J95" s="93"/>
    </row>
    <row r="96" spans="1:10" ht="15.75" thickTop="1" thickBot="1" x14ac:dyDescent="0.25">
      <c r="A96" s="82">
        <v>89</v>
      </c>
      <c r="B96" s="93"/>
      <c r="C96" s="93"/>
      <c r="D96" s="87"/>
      <c r="E96" s="87"/>
      <c r="F96" s="87"/>
      <c r="G96" s="87"/>
      <c r="H96" s="93"/>
      <c r="I96" s="93"/>
      <c r="J96" s="93"/>
    </row>
    <row r="97" spans="1:10" ht="15.75" thickTop="1" thickBot="1" x14ac:dyDescent="0.25">
      <c r="A97" s="82">
        <v>90</v>
      </c>
      <c r="B97" s="93"/>
      <c r="C97" s="93"/>
      <c r="D97" s="87"/>
      <c r="E97" s="87"/>
      <c r="F97" s="87"/>
      <c r="G97" s="87"/>
      <c r="H97" s="93"/>
      <c r="I97" s="93"/>
      <c r="J97" s="93"/>
    </row>
    <row r="98" spans="1:10" ht="15.75" thickTop="1" thickBot="1" x14ac:dyDescent="0.25">
      <c r="A98" s="82">
        <v>91</v>
      </c>
      <c r="B98" s="93"/>
      <c r="C98" s="93"/>
      <c r="D98" s="87"/>
      <c r="E98" s="87"/>
      <c r="F98" s="87"/>
      <c r="G98" s="87"/>
      <c r="H98" s="93"/>
      <c r="I98" s="93"/>
      <c r="J98" s="93"/>
    </row>
    <row r="99" spans="1:10" ht="15.75" thickTop="1" thickBot="1" x14ac:dyDescent="0.25">
      <c r="A99" s="82">
        <v>92</v>
      </c>
      <c r="B99" s="93"/>
      <c r="C99" s="93"/>
      <c r="D99" s="87"/>
      <c r="E99" s="87"/>
      <c r="F99" s="87"/>
      <c r="G99" s="87"/>
      <c r="H99" s="93"/>
      <c r="I99" s="93"/>
      <c r="J99" s="93"/>
    </row>
    <row r="100" spans="1:10" ht="15.75" thickTop="1" thickBot="1" x14ac:dyDescent="0.25">
      <c r="A100" s="82">
        <v>93</v>
      </c>
      <c r="B100" s="93"/>
      <c r="C100" s="93"/>
      <c r="D100" s="87"/>
      <c r="E100" s="87"/>
      <c r="F100" s="87"/>
      <c r="G100" s="87"/>
      <c r="H100" s="93"/>
      <c r="I100" s="93"/>
      <c r="J100" s="93"/>
    </row>
    <row r="101" spans="1:10" ht="15.75" thickTop="1" thickBot="1" x14ac:dyDescent="0.25">
      <c r="A101" s="82">
        <v>94</v>
      </c>
      <c r="B101" s="93"/>
      <c r="C101" s="93"/>
      <c r="D101" s="87"/>
      <c r="E101" s="87"/>
      <c r="F101" s="87"/>
      <c r="G101" s="87"/>
      <c r="H101" s="93"/>
      <c r="I101" s="93"/>
      <c r="J101" s="93"/>
    </row>
    <row r="102" spans="1:10" ht="15.75" thickTop="1" thickBot="1" x14ac:dyDescent="0.25">
      <c r="A102" s="82">
        <v>95</v>
      </c>
      <c r="B102" s="93"/>
      <c r="C102" s="93"/>
      <c r="D102" s="87"/>
      <c r="E102" s="87"/>
      <c r="F102" s="87"/>
      <c r="G102" s="87"/>
      <c r="H102" s="93"/>
      <c r="I102" s="93"/>
      <c r="J102" s="93"/>
    </row>
    <row r="103" spans="1:10" ht="15.75" thickTop="1" thickBot="1" x14ac:dyDescent="0.25">
      <c r="A103" s="82">
        <v>96</v>
      </c>
      <c r="B103" s="93"/>
      <c r="C103" s="93"/>
      <c r="D103" s="87"/>
      <c r="E103" s="87"/>
      <c r="F103" s="87"/>
      <c r="G103" s="87"/>
      <c r="H103" s="93"/>
      <c r="I103" s="93"/>
      <c r="J103" s="93"/>
    </row>
    <row r="104" spans="1:10" ht="15.75" thickTop="1" thickBot="1" x14ac:dyDescent="0.25">
      <c r="A104" s="82">
        <v>97</v>
      </c>
      <c r="B104" s="93"/>
      <c r="C104" s="93"/>
      <c r="D104" s="87"/>
      <c r="E104" s="87"/>
      <c r="F104" s="87"/>
      <c r="G104" s="87"/>
      <c r="H104" s="93"/>
      <c r="I104" s="93"/>
      <c r="J104" s="93"/>
    </row>
    <row r="105" spans="1:10" ht="15.75" thickTop="1" thickBot="1" x14ac:dyDescent="0.25">
      <c r="A105" s="82">
        <v>98</v>
      </c>
      <c r="B105" s="93"/>
      <c r="C105" s="93"/>
      <c r="D105" s="87"/>
      <c r="E105" s="87"/>
      <c r="F105" s="87"/>
      <c r="G105" s="87"/>
      <c r="H105" s="93"/>
      <c r="I105" s="93"/>
      <c r="J105" s="93"/>
    </row>
    <row r="106" spans="1:10" ht="15.75" thickTop="1" thickBot="1" x14ac:dyDescent="0.25">
      <c r="A106" s="82">
        <v>99</v>
      </c>
      <c r="B106" s="93"/>
      <c r="C106" s="93"/>
      <c r="D106" s="87"/>
      <c r="E106" s="87"/>
      <c r="F106" s="87"/>
      <c r="G106" s="87"/>
      <c r="H106" s="93"/>
      <c r="I106" s="93"/>
      <c r="J106" s="93"/>
    </row>
    <row r="107" spans="1:10" ht="15" thickTop="1" x14ac:dyDescent="0.2"/>
  </sheetData>
  <customSheetViews>
    <customSheetView guid="{F6D5DC63-586D-4FA0-8A8D-FB8E286145E4}" showAutoFilter="1">
      <selection activeCell="K12" sqref="K12"/>
      <pageMargins left="0.7" right="0.7" top="0.75" bottom="0.75" header="0.3" footer="0.3"/>
      <pageSetup paperSize="2519" orientation="portrait" r:id="rId1"/>
      <autoFilter ref="A7:J7" xr:uid="{B852F9F8-FDAF-441A-9E9D-B658414CDC52}"/>
    </customSheetView>
  </customSheetViews>
  <mergeCells count="9">
    <mergeCell ref="A6:H6"/>
    <mergeCell ref="A1:A4"/>
    <mergeCell ref="I1:J1"/>
    <mergeCell ref="I2:J2"/>
    <mergeCell ref="I3:J3"/>
    <mergeCell ref="H4:J4"/>
    <mergeCell ref="B1:G2"/>
    <mergeCell ref="B3:G3"/>
    <mergeCell ref="B4:G4"/>
  </mergeCells>
  <pageMargins left="0.7" right="0.7" top="0.75" bottom="0.75" header="0.3" footer="0.3"/>
  <pageSetup paperSize="251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Hoja1!$B$5:$B$8</xm:f>
          </x14:formula1>
          <xm:sqref>D8:D106</xm:sqref>
        </x14:dataValidation>
        <x14:dataValidation type="list" allowBlank="1" showInputMessage="1" showErrorMessage="1" xr:uid="{00000000-0002-0000-0300-000001000000}">
          <x14:formula1>
            <xm:f>Hoja1!$D$5:$D$8</xm:f>
          </x14:formula1>
          <xm:sqref>E8:E106</xm:sqref>
        </x14:dataValidation>
        <x14:dataValidation type="list" allowBlank="1" showInputMessage="1" showErrorMessage="1" xr:uid="{00000000-0002-0000-0300-000002000000}">
          <x14:formula1>
            <xm:f>Hoja1!$F$5:$F$26</xm:f>
          </x14:formula1>
          <xm:sqref>F9:F106</xm:sqref>
        </x14:dataValidation>
        <x14:dataValidation type="list" allowBlank="1" showInputMessage="1" showErrorMessage="1" xr:uid="{00000000-0002-0000-0300-000003000000}">
          <x14:formula1>
            <xm:f>Hoja1!$H$5:$H$9</xm:f>
          </x14:formula1>
          <xm:sqref>G8:G106</xm:sqref>
        </x14:dataValidation>
        <x14:dataValidation type="list" allowBlank="1" showInputMessage="1" showErrorMessage="1" xr:uid="{FC5FED37-CF8A-483B-9E84-8A009F7C8156}">
          <x14:formula1>
            <xm:f>Hoja3!$A$1:$A$23</xm:f>
          </x14:formula1>
          <xm:sqref>F8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3"/>
  <sheetViews>
    <sheetView topLeftCell="A14" workbookViewId="0">
      <selection activeCell="D22" sqref="D22"/>
    </sheetView>
  </sheetViews>
  <sheetFormatPr baseColWidth="10" defaultRowHeight="14.25" x14ac:dyDescent="0.2"/>
  <cols>
    <col min="1" max="1" width="24.375" customWidth="1"/>
    <col min="3" max="3" width="68.375" customWidth="1"/>
  </cols>
  <sheetData>
    <row r="1" spans="1:3" x14ac:dyDescent="0.2">
      <c r="A1" s="278" t="s">
        <v>243</v>
      </c>
      <c r="B1" s="279"/>
      <c r="C1" s="279"/>
    </row>
    <row r="2" spans="1:3" ht="44.25" customHeight="1" x14ac:dyDescent="0.2">
      <c r="A2" s="108" t="s">
        <v>103</v>
      </c>
      <c r="B2" s="276" t="s">
        <v>228</v>
      </c>
      <c r="C2" s="277"/>
    </row>
    <row r="3" spans="1:3" ht="45" customHeight="1" x14ac:dyDescent="0.2">
      <c r="A3" s="108" t="s">
        <v>94</v>
      </c>
      <c r="B3" s="276" t="s">
        <v>229</v>
      </c>
      <c r="C3" s="277"/>
    </row>
    <row r="4" spans="1:3" ht="15" x14ac:dyDescent="0.2">
      <c r="A4" s="108" t="s">
        <v>95</v>
      </c>
      <c r="B4" s="276" t="s">
        <v>230</v>
      </c>
      <c r="C4" s="277"/>
    </row>
    <row r="5" spans="1:3" ht="15" x14ac:dyDescent="0.2">
      <c r="A5" s="108" t="s">
        <v>78</v>
      </c>
      <c r="B5" s="276" t="s">
        <v>231</v>
      </c>
      <c r="C5" s="277"/>
    </row>
    <row r="6" spans="1:3" ht="15" x14ac:dyDescent="0.2">
      <c r="A6" s="108" t="s">
        <v>96</v>
      </c>
      <c r="B6" s="276" t="s">
        <v>232</v>
      </c>
      <c r="C6" s="277"/>
    </row>
    <row r="7" spans="1:3" ht="15" x14ac:dyDescent="0.2">
      <c r="A7" s="109" t="s">
        <v>226</v>
      </c>
      <c r="B7" s="276" t="s">
        <v>234</v>
      </c>
      <c r="C7" s="277"/>
    </row>
    <row r="8" spans="1:3" ht="27.75" customHeight="1" x14ac:dyDescent="0.2">
      <c r="A8" s="108" t="s">
        <v>227</v>
      </c>
      <c r="B8" s="276" t="s">
        <v>233</v>
      </c>
      <c r="C8" s="277"/>
    </row>
    <row r="10" spans="1:3" x14ac:dyDescent="0.2">
      <c r="A10" s="282" t="s">
        <v>244</v>
      </c>
      <c r="B10" s="283"/>
      <c r="C10" s="283"/>
    </row>
    <row r="11" spans="1:3" x14ac:dyDescent="0.2">
      <c r="A11" s="110" t="s">
        <v>236</v>
      </c>
      <c r="B11" s="284" t="s">
        <v>237</v>
      </c>
      <c r="C11" s="281"/>
    </row>
    <row r="12" spans="1:3" x14ac:dyDescent="0.2">
      <c r="A12" s="110" t="s">
        <v>238</v>
      </c>
      <c r="B12" s="284" t="s">
        <v>239</v>
      </c>
      <c r="C12" s="281"/>
    </row>
    <row r="13" spans="1:3" ht="60.75" customHeight="1" x14ac:dyDescent="0.2">
      <c r="A13" s="111" t="s">
        <v>191</v>
      </c>
      <c r="B13" s="285" t="s">
        <v>240</v>
      </c>
      <c r="C13" s="286"/>
    </row>
    <row r="14" spans="1:3" ht="72.75" customHeight="1" x14ac:dyDescent="0.2">
      <c r="A14" s="111" t="s">
        <v>241</v>
      </c>
      <c r="B14" s="285" t="s">
        <v>242</v>
      </c>
      <c r="C14" s="286"/>
    </row>
    <row r="15" spans="1:3" ht="30" customHeight="1" x14ac:dyDescent="0.2">
      <c r="A15" s="115" t="s">
        <v>245</v>
      </c>
      <c r="B15" s="287" t="s">
        <v>246</v>
      </c>
      <c r="C15" s="277"/>
    </row>
    <row r="16" spans="1:3" ht="28.5" x14ac:dyDescent="0.2">
      <c r="A16" s="70" t="s">
        <v>215</v>
      </c>
      <c r="B16" s="287" t="s">
        <v>247</v>
      </c>
      <c r="C16" s="277"/>
    </row>
    <row r="17" spans="1:3" x14ac:dyDescent="0.2">
      <c r="A17" s="103" t="s">
        <v>46</v>
      </c>
      <c r="B17" s="280" t="s">
        <v>251</v>
      </c>
      <c r="C17" s="281"/>
    </row>
    <row r="18" spans="1:3" ht="27.75" customHeight="1" x14ac:dyDescent="0.2">
      <c r="A18" s="120" t="s">
        <v>254</v>
      </c>
      <c r="B18" s="285" t="s">
        <v>252</v>
      </c>
      <c r="C18" s="286"/>
    </row>
    <row r="19" spans="1:3" x14ac:dyDescent="0.2">
      <c r="A19" s="104" t="s">
        <v>117</v>
      </c>
      <c r="B19" s="280" t="s">
        <v>253</v>
      </c>
      <c r="C19" s="281"/>
    </row>
    <row r="20" spans="1:3" ht="28.5" x14ac:dyDescent="0.2">
      <c r="A20" s="70" t="s">
        <v>193</v>
      </c>
      <c r="B20" s="287" t="s">
        <v>255</v>
      </c>
      <c r="C20" s="277"/>
    </row>
    <row r="21" spans="1:3" x14ac:dyDescent="0.2">
      <c r="A21" s="103" t="s">
        <v>20</v>
      </c>
      <c r="B21" s="280" t="s">
        <v>258</v>
      </c>
      <c r="C21" s="281"/>
    </row>
    <row r="22" spans="1:3" x14ac:dyDescent="0.2">
      <c r="A22" s="103"/>
      <c r="B22" s="284"/>
      <c r="C22" s="281"/>
    </row>
    <row r="23" spans="1:3" x14ac:dyDescent="0.2">
      <c r="A23" s="103"/>
      <c r="B23" s="284"/>
      <c r="C23" s="281"/>
    </row>
    <row r="26" spans="1:3" ht="15" x14ac:dyDescent="0.25">
      <c r="A26" s="116" t="s">
        <v>139</v>
      </c>
      <c r="B26" s="289" t="s">
        <v>140</v>
      </c>
      <c r="C26" s="289"/>
    </row>
    <row r="27" spans="1:3" x14ac:dyDescent="0.2">
      <c r="A27" s="117" t="s">
        <v>141</v>
      </c>
      <c r="B27" s="140" t="s">
        <v>142</v>
      </c>
      <c r="C27" s="140"/>
    </row>
    <row r="28" spans="1:3" x14ac:dyDescent="0.2">
      <c r="A28" s="117" t="s">
        <v>143</v>
      </c>
      <c r="B28" s="140" t="s">
        <v>144</v>
      </c>
      <c r="C28" s="140"/>
    </row>
    <row r="29" spans="1:3" x14ac:dyDescent="0.2">
      <c r="A29" s="117" t="s">
        <v>219</v>
      </c>
      <c r="B29" s="140" t="s">
        <v>145</v>
      </c>
      <c r="C29" s="140"/>
    </row>
    <row r="30" spans="1:3" x14ac:dyDescent="0.2">
      <c r="A30" s="117" t="s">
        <v>220</v>
      </c>
      <c r="B30" s="140" t="s">
        <v>26</v>
      </c>
      <c r="C30" s="140"/>
    </row>
    <row r="31" spans="1:3" x14ac:dyDescent="0.2">
      <c r="A31" s="117" t="s">
        <v>146</v>
      </c>
      <c r="B31" s="140" t="s">
        <v>147</v>
      </c>
      <c r="C31" s="140"/>
    </row>
    <row r="32" spans="1:3" x14ac:dyDescent="0.2">
      <c r="A32" s="117" t="s">
        <v>148</v>
      </c>
      <c r="B32" s="140" t="s">
        <v>149</v>
      </c>
      <c r="C32" s="140"/>
    </row>
    <row r="33" spans="1:3" ht="21" customHeight="1" x14ac:dyDescent="0.2">
      <c r="A33" s="117" t="s">
        <v>213</v>
      </c>
      <c r="B33" s="291" t="s">
        <v>218</v>
      </c>
      <c r="C33" s="291"/>
    </row>
    <row r="34" spans="1:3" ht="28.5" customHeight="1" x14ac:dyDescent="0.2">
      <c r="A34" s="117" t="s">
        <v>115</v>
      </c>
      <c r="B34" s="291" t="s">
        <v>250</v>
      </c>
      <c r="C34" s="291"/>
    </row>
    <row r="35" spans="1:3" ht="22.5" customHeight="1" x14ac:dyDescent="0.2">
      <c r="A35" s="117" t="s">
        <v>87</v>
      </c>
      <c r="B35" s="291" t="s">
        <v>153</v>
      </c>
      <c r="C35" s="291"/>
    </row>
    <row r="36" spans="1:3" x14ac:dyDescent="0.2">
      <c r="A36" s="117" t="s">
        <v>248</v>
      </c>
      <c r="B36" s="290" t="s">
        <v>150</v>
      </c>
      <c r="C36" s="290"/>
    </row>
    <row r="37" spans="1:3" ht="19.5" customHeight="1" x14ac:dyDescent="0.2">
      <c r="A37" s="117" t="s">
        <v>249</v>
      </c>
      <c r="B37" s="291" t="s">
        <v>151</v>
      </c>
      <c r="C37" s="291"/>
    </row>
    <row r="38" spans="1:3" ht="21.75" customHeight="1" x14ac:dyDescent="0.2">
      <c r="A38" s="117" t="s">
        <v>71</v>
      </c>
      <c r="B38" s="291" t="s">
        <v>154</v>
      </c>
      <c r="C38" s="291"/>
    </row>
    <row r="39" spans="1:3" ht="22.5" customHeight="1" x14ac:dyDescent="0.2">
      <c r="A39" s="117" t="s">
        <v>73</v>
      </c>
      <c r="B39" s="288" t="s">
        <v>152</v>
      </c>
      <c r="C39" s="288"/>
    </row>
    <row r="40" spans="1:3" ht="24.75" customHeight="1" x14ac:dyDescent="0.2">
      <c r="A40" s="117" t="s">
        <v>216</v>
      </c>
      <c r="B40" s="288" t="s">
        <v>214</v>
      </c>
      <c r="C40" s="288"/>
    </row>
    <row r="41" spans="1:3" ht="29.25" customHeight="1" thickBot="1" x14ac:dyDescent="0.25">
      <c r="A41" s="118" t="s">
        <v>217</v>
      </c>
      <c r="B41" s="288" t="s">
        <v>221</v>
      </c>
      <c r="C41" s="288"/>
    </row>
    <row r="42" spans="1:3" x14ac:dyDescent="0.2">
      <c r="A42" s="107" t="s">
        <v>215</v>
      </c>
      <c r="B42" s="282" t="s">
        <v>223</v>
      </c>
      <c r="C42" s="282"/>
    </row>
    <row r="43" spans="1:3" ht="22.5" customHeight="1" x14ac:dyDescent="0.2">
      <c r="A43" s="119" t="s">
        <v>224</v>
      </c>
      <c r="B43" s="288" t="s">
        <v>225</v>
      </c>
      <c r="C43" s="288"/>
    </row>
  </sheetData>
  <mergeCells count="40">
    <mergeCell ref="B42:C42"/>
    <mergeCell ref="B43:C43"/>
    <mergeCell ref="B26:C26"/>
    <mergeCell ref="B36:C36"/>
    <mergeCell ref="B37:C37"/>
    <mergeCell ref="B38:C38"/>
    <mergeCell ref="B39:C39"/>
    <mergeCell ref="B40:C40"/>
    <mergeCell ref="B41:C41"/>
    <mergeCell ref="B30:C30"/>
    <mergeCell ref="B31:C31"/>
    <mergeCell ref="B32:C32"/>
    <mergeCell ref="B33:C33"/>
    <mergeCell ref="B34:C34"/>
    <mergeCell ref="B35:C35"/>
    <mergeCell ref="B22:C22"/>
    <mergeCell ref="B23:C23"/>
    <mergeCell ref="B27:C27"/>
    <mergeCell ref="B28:C28"/>
    <mergeCell ref="B29:C29"/>
    <mergeCell ref="B21:C21"/>
    <mergeCell ref="A10:C10"/>
    <mergeCell ref="B11:C11"/>
    <mergeCell ref="B12:C12"/>
    <mergeCell ref="B13:C13"/>
    <mergeCell ref="B14:C14"/>
    <mergeCell ref="B15:C15"/>
    <mergeCell ref="B16:C16"/>
    <mergeCell ref="B17:C17"/>
    <mergeCell ref="B18:C18"/>
    <mergeCell ref="B19:C19"/>
    <mergeCell ref="B20:C20"/>
    <mergeCell ref="B6:C6"/>
    <mergeCell ref="B7:C7"/>
    <mergeCell ref="B8:C8"/>
    <mergeCell ref="A1:C1"/>
    <mergeCell ref="B2:C2"/>
    <mergeCell ref="B3:C3"/>
    <mergeCell ref="B4:C4"/>
    <mergeCell ref="B5:C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H26"/>
  <sheetViews>
    <sheetView workbookViewId="0">
      <selection activeCell="H15" sqref="H15"/>
    </sheetView>
  </sheetViews>
  <sheetFormatPr baseColWidth="10" defaultRowHeight="14.25" x14ac:dyDescent="0.2"/>
  <cols>
    <col min="1" max="1" width="11" style="68"/>
    <col min="2" max="2" width="25.75" style="68" bestFit="1" customWidth="1"/>
    <col min="3" max="3" width="11" style="68"/>
    <col min="4" max="4" width="16.25" style="68" customWidth="1"/>
    <col min="5" max="5" width="11" style="68"/>
    <col min="6" max="6" width="44.625" style="68" bestFit="1" customWidth="1"/>
    <col min="7" max="7" width="11" style="68"/>
    <col min="8" max="8" width="23" style="68" bestFit="1" customWidth="1"/>
    <col min="9" max="16384" width="11" style="68"/>
  </cols>
  <sheetData>
    <row r="4" spans="2:8" x14ac:dyDescent="0.2">
      <c r="B4" s="67" t="s">
        <v>122</v>
      </c>
      <c r="D4" s="67" t="s">
        <v>123</v>
      </c>
      <c r="F4" s="67" t="s">
        <v>124</v>
      </c>
      <c r="H4" s="68" t="s">
        <v>133</v>
      </c>
    </row>
    <row r="5" spans="2:8" x14ac:dyDescent="0.2">
      <c r="B5" s="68" t="s">
        <v>125</v>
      </c>
      <c r="D5" s="68" t="s">
        <v>21</v>
      </c>
      <c r="F5" s="68" t="s">
        <v>126</v>
      </c>
      <c r="H5" s="68" t="s">
        <v>134</v>
      </c>
    </row>
    <row r="6" spans="2:8" x14ac:dyDescent="0.2">
      <c r="B6" s="68" t="s">
        <v>127</v>
      </c>
      <c r="D6" s="68" t="s">
        <v>128</v>
      </c>
      <c r="F6" s="68" t="s">
        <v>128</v>
      </c>
      <c r="H6" s="68" t="s">
        <v>135</v>
      </c>
    </row>
    <row r="7" spans="2:8" x14ac:dyDescent="0.2">
      <c r="B7" s="68" t="s">
        <v>129</v>
      </c>
      <c r="D7" s="68" t="s">
        <v>130</v>
      </c>
      <c r="F7" s="68" t="s">
        <v>47</v>
      </c>
      <c r="H7" s="68" t="s">
        <v>136</v>
      </c>
    </row>
    <row r="8" spans="2:8" x14ac:dyDescent="0.2">
      <c r="B8" s="68" t="s">
        <v>131</v>
      </c>
      <c r="D8" s="68" t="s">
        <v>132</v>
      </c>
      <c r="F8" s="68" t="s">
        <v>48</v>
      </c>
      <c r="H8" s="68" t="s">
        <v>137</v>
      </c>
    </row>
    <row r="9" spans="2:8" x14ac:dyDescent="0.2">
      <c r="F9" s="68" t="s">
        <v>49</v>
      </c>
      <c r="H9" s="68" t="s">
        <v>138</v>
      </c>
    </row>
    <row r="10" spans="2:8" x14ac:dyDescent="0.2">
      <c r="F10" s="68" t="s">
        <v>50</v>
      </c>
    </row>
    <row r="11" spans="2:8" x14ac:dyDescent="0.2">
      <c r="F11" s="68" t="s">
        <v>51</v>
      </c>
    </row>
    <row r="12" spans="2:8" x14ac:dyDescent="0.2">
      <c r="F12" s="68" t="s">
        <v>52</v>
      </c>
    </row>
    <row r="13" spans="2:8" x14ac:dyDescent="0.2">
      <c r="F13" s="68" t="s">
        <v>53</v>
      </c>
    </row>
    <row r="14" spans="2:8" x14ac:dyDescent="0.2">
      <c r="F14" s="68" t="s">
        <v>54</v>
      </c>
    </row>
    <row r="15" spans="2:8" x14ac:dyDescent="0.2">
      <c r="F15" s="68" t="s">
        <v>55</v>
      </c>
    </row>
    <row r="16" spans="2:8" x14ac:dyDescent="0.2">
      <c r="F16" s="68" t="s">
        <v>56</v>
      </c>
    </row>
    <row r="17" spans="6:6" x14ac:dyDescent="0.2">
      <c r="F17" s="68" t="s">
        <v>57</v>
      </c>
    </row>
    <row r="18" spans="6:6" x14ac:dyDescent="0.2">
      <c r="F18" s="68" t="s">
        <v>58</v>
      </c>
    </row>
    <row r="19" spans="6:6" x14ac:dyDescent="0.2">
      <c r="F19" s="68" t="s">
        <v>59</v>
      </c>
    </row>
    <row r="20" spans="6:6" x14ac:dyDescent="0.2">
      <c r="F20" s="68" t="s">
        <v>60</v>
      </c>
    </row>
    <row r="21" spans="6:6" x14ac:dyDescent="0.2">
      <c r="F21" s="68" t="s">
        <v>61</v>
      </c>
    </row>
    <row r="22" spans="6:6" x14ac:dyDescent="0.2">
      <c r="F22" s="68" t="s">
        <v>62</v>
      </c>
    </row>
    <row r="23" spans="6:6" x14ac:dyDescent="0.2">
      <c r="F23" s="68" t="s">
        <v>63</v>
      </c>
    </row>
    <row r="24" spans="6:6" x14ac:dyDescent="0.2">
      <c r="F24" s="68" t="s">
        <v>64</v>
      </c>
    </row>
    <row r="25" spans="6:6" x14ac:dyDescent="0.2">
      <c r="F25" s="68" t="s">
        <v>65</v>
      </c>
    </row>
    <row r="26" spans="6:6" x14ac:dyDescent="0.2">
      <c r="F26" s="68" t="s">
        <v>66</v>
      </c>
    </row>
  </sheetData>
  <dataValidations count="1">
    <dataValidation type="list" allowBlank="1" showInputMessage="1" showErrorMessage="1" sqref="J8" xr:uid="{00000000-0002-0000-0500-000000000000}">
      <formula1>$E$5:$E$7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Acta</vt:lpstr>
      <vt:lpstr>Hoja2</vt:lpstr>
      <vt:lpstr>Hoja3</vt:lpstr>
      <vt:lpstr>Docentes actuales por nivel</vt:lpstr>
      <vt:lpstr>INSTRUCCIONES y ABREVIATURAS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Luis David Lenes</cp:lastModifiedBy>
  <cp:lastPrinted>2022-01-14T21:49:54Z</cp:lastPrinted>
  <dcterms:created xsi:type="dcterms:W3CDTF">2021-03-01T22:00:31Z</dcterms:created>
  <dcterms:modified xsi:type="dcterms:W3CDTF">2023-01-18T15:02:36Z</dcterms:modified>
</cp:coreProperties>
</file>